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4 TRIM 2021 PUB TRIM/"/>
    </mc:Choice>
  </mc:AlternateContent>
  <xr:revisionPtr revIDLastSave="56" documentId="8_{334659BF-792B-48D8-8F65-1943AFD98A3A}" xr6:coauthVersionLast="47" xr6:coauthVersionMax="47" xr10:uidLastSave="{042BEDB8-C86D-45A6-B43A-EDEA2CDA1B4F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9" i="1" l="1"/>
  <c r="I142" i="1"/>
  <c r="J151" i="1"/>
  <c r="J101" i="1"/>
  <c r="I140" i="1"/>
  <c r="I99" i="1"/>
  <c r="J100" i="1"/>
  <c r="R148" i="1" l="1"/>
  <c r="R149" i="1"/>
  <c r="R85" i="1" s="1"/>
  <c r="R77" i="1" s="1"/>
  <c r="R69" i="1" s="1"/>
  <c r="R13" i="1" s="1"/>
  <c r="R150" i="1"/>
  <c r="R147" i="1"/>
  <c r="O152" i="1"/>
  <c r="O142" i="1"/>
  <c r="O134" i="1" s="1"/>
  <c r="O141" i="1"/>
  <c r="O133" i="1"/>
  <c r="O140" i="1"/>
  <c r="O139" i="1"/>
  <c r="O131" i="1"/>
  <c r="O86" i="1"/>
  <c r="O78" i="1" s="1"/>
  <c r="O85" i="1"/>
  <c r="O77" i="1" s="1"/>
  <c r="O69" i="1" s="1"/>
  <c r="O13" i="1" s="1"/>
  <c r="O84" i="1"/>
  <c r="O76" i="1" s="1"/>
  <c r="O68" i="1" s="1"/>
  <c r="O12" i="1" s="1"/>
  <c r="O83" i="1"/>
  <c r="O75" i="1" s="1"/>
  <c r="O67" i="1" s="1"/>
  <c r="O11" i="1" s="1"/>
  <c r="R86" i="1"/>
  <c r="R84" i="1"/>
  <c r="R76" i="1" s="1"/>
  <c r="R68" i="1" s="1"/>
  <c r="R12" i="1" s="1"/>
  <c r="R83" i="1"/>
  <c r="R75" i="1"/>
  <c r="R67" i="1" s="1"/>
  <c r="R11" i="1" s="1"/>
  <c r="I92" i="1"/>
  <c r="J92" i="1"/>
  <c r="R152" i="1"/>
  <c r="R142" i="1"/>
  <c r="R134" i="1" s="1"/>
  <c r="R141" i="1"/>
  <c r="R133" i="1" s="1"/>
  <c r="R140" i="1"/>
  <c r="R132" i="1" s="1"/>
  <c r="R139" i="1"/>
  <c r="R131" i="1"/>
  <c r="M149" i="1"/>
  <c r="S149" i="1" s="1"/>
  <c r="V149" i="1" s="1"/>
  <c r="M148" i="1"/>
  <c r="M147" i="1"/>
  <c r="S147" i="1" s="1"/>
  <c r="M110" i="1"/>
  <c r="M109" i="1"/>
  <c r="S109" i="1" s="1"/>
  <c r="V109" i="1" s="1"/>
  <c r="M108" i="1"/>
  <c r="S108" i="1" s="1"/>
  <c r="M107" i="1"/>
  <c r="M62" i="1"/>
  <c r="S62" i="1" s="1"/>
  <c r="M61" i="1"/>
  <c r="M60" i="1"/>
  <c r="S60" i="1" s="1"/>
  <c r="M59" i="1"/>
  <c r="S59" i="1" s="1"/>
  <c r="L86" i="1"/>
  <c r="L78" i="1" s="1"/>
  <c r="L85" i="1"/>
  <c r="L77" i="1" s="1"/>
  <c r="L69" i="1" s="1"/>
  <c r="L13" i="1" s="1"/>
  <c r="L84" i="1"/>
  <c r="L76" i="1" s="1"/>
  <c r="L68" i="1" s="1"/>
  <c r="L12" i="1" s="1"/>
  <c r="L83" i="1"/>
  <c r="L75" i="1"/>
  <c r="L67" i="1"/>
  <c r="L11" i="1" s="1"/>
  <c r="L102" i="1"/>
  <c r="L94" i="1" s="1"/>
  <c r="L101" i="1"/>
  <c r="L93" i="1"/>
  <c r="L100" i="1"/>
  <c r="L92" i="1" s="1"/>
  <c r="L99" i="1"/>
  <c r="L91" i="1"/>
  <c r="L152" i="1"/>
  <c r="O132" i="1"/>
  <c r="M150" i="1"/>
  <c r="S150" i="1" s="1"/>
  <c r="M100" i="1"/>
  <c r="S100" i="1" s="1"/>
  <c r="L139" i="1"/>
  <c r="L131" i="1"/>
  <c r="L140" i="1"/>
  <c r="L132" i="1" s="1"/>
  <c r="L141" i="1"/>
  <c r="L133" i="1"/>
  <c r="L142" i="1"/>
  <c r="L134" i="1" s="1"/>
  <c r="I52" i="1"/>
  <c r="I44" i="1" s="1"/>
  <c r="I36" i="1" s="1"/>
  <c r="I28" i="1" s="1"/>
  <c r="I20" i="1" s="1"/>
  <c r="J52" i="1"/>
  <c r="I45" i="1"/>
  <c r="J53" i="1"/>
  <c r="J45" i="1"/>
  <c r="J37" i="1" s="1"/>
  <c r="J29" i="1" s="1"/>
  <c r="J21" i="1" s="1"/>
  <c r="I54" i="1"/>
  <c r="I46" i="1" s="1"/>
  <c r="J54" i="1"/>
  <c r="J55" i="1" s="1"/>
  <c r="J51" i="1"/>
  <c r="J43" i="1" s="1"/>
  <c r="I51" i="1"/>
  <c r="M51" i="1" s="1"/>
  <c r="I84" i="1"/>
  <c r="J84" i="1"/>
  <c r="I85" i="1"/>
  <c r="I77" i="1" s="1"/>
  <c r="I69" i="1" s="1"/>
  <c r="J85" i="1"/>
  <c r="I86" i="1"/>
  <c r="I88" i="1" s="1"/>
  <c r="J86" i="1"/>
  <c r="J78" i="1" s="1"/>
  <c r="J70" i="1" s="1"/>
  <c r="J83" i="1"/>
  <c r="I83" i="1"/>
  <c r="I75" i="1" s="1"/>
  <c r="I67" i="1" s="1"/>
  <c r="I76" i="1"/>
  <c r="I68" i="1" s="1"/>
  <c r="I101" i="1"/>
  <c r="I93" i="1" s="1"/>
  <c r="I102" i="1"/>
  <c r="J102" i="1"/>
  <c r="J94" i="1" s="1"/>
  <c r="M99" i="1"/>
  <c r="J93" i="1"/>
  <c r="J91" i="1"/>
  <c r="J140" i="1"/>
  <c r="J132" i="1" s="1"/>
  <c r="I141" i="1"/>
  <c r="I133" i="1" s="1"/>
  <c r="J141" i="1"/>
  <c r="J133" i="1" s="1"/>
  <c r="I134" i="1"/>
  <c r="J142" i="1"/>
  <c r="J134" i="1" s="1"/>
  <c r="J139" i="1"/>
  <c r="J131" i="1" s="1"/>
  <c r="I139" i="1"/>
  <c r="I131" i="1" s="1"/>
  <c r="I132" i="1"/>
  <c r="S61" i="1"/>
  <c r="V61" i="1" s="1"/>
  <c r="J152" i="1"/>
  <c r="I152" i="1"/>
  <c r="I151" i="1"/>
  <c r="J112" i="1"/>
  <c r="I112" i="1"/>
  <c r="J111" i="1"/>
  <c r="I111" i="1"/>
  <c r="J64" i="1"/>
  <c r="I64" i="1"/>
  <c r="J63" i="1"/>
  <c r="I63" i="1"/>
  <c r="S107" i="1"/>
  <c r="V107" i="1" s="1"/>
  <c r="J75" i="1"/>
  <c r="J67" i="1" s="1"/>
  <c r="I91" i="1"/>
  <c r="R136" i="1" l="1"/>
  <c r="O88" i="1"/>
  <c r="L144" i="1"/>
  <c r="L136" i="1"/>
  <c r="O144" i="1"/>
  <c r="O136" i="1"/>
  <c r="J103" i="1"/>
  <c r="J46" i="1"/>
  <c r="J38" i="1" s="1"/>
  <c r="J30" i="1" s="1"/>
  <c r="J22" i="1" s="1"/>
  <c r="J14" i="1" s="1"/>
  <c r="M91" i="1"/>
  <c r="S91" i="1" s="1"/>
  <c r="T91" i="1" s="1"/>
  <c r="M85" i="1"/>
  <c r="S85" i="1" s="1"/>
  <c r="V85" i="1" s="1"/>
  <c r="J144" i="1"/>
  <c r="M102" i="1"/>
  <c r="M103" i="1" s="1"/>
  <c r="J56" i="1"/>
  <c r="I78" i="1"/>
  <c r="I70" i="1" s="1"/>
  <c r="I71" i="1" s="1"/>
  <c r="I87" i="1"/>
  <c r="I144" i="1"/>
  <c r="M152" i="1"/>
  <c r="M86" i="1"/>
  <c r="S86" i="1" s="1"/>
  <c r="V86" i="1" s="1"/>
  <c r="J143" i="1"/>
  <c r="I103" i="1"/>
  <c r="T109" i="1"/>
  <c r="M112" i="1"/>
  <c r="M53" i="1"/>
  <c r="S53" i="1" s="1"/>
  <c r="V53" i="1" s="1"/>
  <c r="M93" i="1"/>
  <c r="S93" i="1" s="1"/>
  <c r="V93" i="1" s="1"/>
  <c r="M101" i="1"/>
  <c r="S101" i="1" s="1"/>
  <c r="V101" i="1" s="1"/>
  <c r="J88" i="1"/>
  <c r="M111" i="1"/>
  <c r="S110" i="1"/>
  <c r="V110" i="1" s="1"/>
  <c r="J87" i="1"/>
  <c r="I94" i="1"/>
  <c r="I95" i="1" s="1"/>
  <c r="S148" i="1"/>
  <c r="V148" i="1" s="1"/>
  <c r="I136" i="1"/>
  <c r="V60" i="1"/>
  <c r="T60" i="1"/>
  <c r="M52" i="1"/>
  <c r="S52" i="1" s="1"/>
  <c r="T52" i="1" s="1"/>
  <c r="J104" i="1"/>
  <c r="T107" i="1"/>
  <c r="J35" i="1"/>
  <c r="J27" i="1" s="1"/>
  <c r="J47" i="1"/>
  <c r="V59" i="1"/>
  <c r="T59" i="1"/>
  <c r="R144" i="1"/>
  <c r="R88" i="1"/>
  <c r="O70" i="1"/>
  <c r="O80" i="1"/>
  <c r="R78" i="1"/>
  <c r="V150" i="1"/>
  <c r="T150" i="1"/>
  <c r="L80" i="1"/>
  <c r="L70" i="1"/>
  <c r="L88" i="1"/>
  <c r="M140" i="1"/>
  <c r="S140" i="1" s="1"/>
  <c r="M84" i="1"/>
  <c r="M132" i="1"/>
  <c r="S132" i="1" s="1"/>
  <c r="M133" i="1"/>
  <c r="S133" i="1" s="1"/>
  <c r="V133" i="1" s="1"/>
  <c r="M141" i="1"/>
  <c r="S141" i="1" s="1"/>
  <c r="V141" i="1" s="1"/>
  <c r="M134" i="1"/>
  <c r="J136" i="1"/>
  <c r="J71" i="1"/>
  <c r="J79" i="1"/>
  <c r="M142" i="1"/>
  <c r="J135" i="1"/>
  <c r="T149" i="1"/>
  <c r="M131" i="1"/>
  <c r="I135" i="1"/>
  <c r="S151" i="1"/>
  <c r="V147" i="1"/>
  <c r="T147" i="1"/>
  <c r="M139" i="1"/>
  <c r="I143" i="1"/>
  <c r="M151" i="1"/>
  <c r="M75" i="1"/>
  <c r="S75" i="1" s="1"/>
  <c r="T75" i="1" s="1"/>
  <c r="J95" i="1"/>
  <c r="M67" i="1"/>
  <c r="S67" i="1" s="1"/>
  <c r="T67" i="1" s="1"/>
  <c r="M83" i="1"/>
  <c r="S83" i="1" s="1"/>
  <c r="T83" i="1" s="1"/>
  <c r="J96" i="1"/>
  <c r="J77" i="1"/>
  <c r="J69" i="1" s="1"/>
  <c r="T86" i="1"/>
  <c r="S99" i="1"/>
  <c r="V100" i="1"/>
  <c r="V108" i="1"/>
  <c r="T108" i="1"/>
  <c r="T100" i="1"/>
  <c r="I104" i="1"/>
  <c r="M92" i="1"/>
  <c r="J76" i="1"/>
  <c r="T61" i="1"/>
  <c r="I55" i="1"/>
  <c r="M54" i="1"/>
  <c r="I56" i="1"/>
  <c r="I48" i="1"/>
  <c r="I38" i="1"/>
  <c r="T62" i="1"/>
  <c r="V62" i="1"/>
  <c r="S63" i="1"/>
  <c r="M63" i="1"/>
  <c r="M64" i="1"/>
  <c r="M45" i="1"/>
  <c r="I37" i="1"/>
  <c r="J44" i="1"/>
  <c r="I12" i="1"/>
  <c r="S64" i="1"/>
  <c r="S51" i="1"/>
  <c r="T51" i="1" s="1"/>
  <c r="I43" i="1"/>
  <c r="M46" i="1" l="1"/>
  <c r="S102" i="1"/>
  <c r="V102" i="1" s="1"/>
  <c r="T110" i="1"/>
  <c r="M104" i="1"/>
  <c r="S104" i="1"/>
  <c r="S112" i="1"/>
  <c r="M87" i="1"/>
  <c r="I72" i="1"/>
  <c r="I79" i="1"/>
  <c r="M70" i="1"/>
  <c r="M71" i="1" s="1"/>
  <c r="I80" i="1"/>
  <c r="M78" i="1"/>
  <c r="S78" i="1" s="1"/>
  <c r="V78" i="1" s="1"/>
  <c r="M56" i="1"/>
  <c r="S111" i="1"/>
  <c r="M88" i="1"/>
  <c r="S84" i="1"/>
  <c r="V84" i="1" s="1"/>
  <c r="T53" i="1"/>
  <c r="S152" i="1"/>
  <c r="J39" i="1"/>
  <c r="I96" i="1"/>
  <c r="M94" i="1"/>
  <c r="M95" i="1" s="1"/>
  <c r="T148" i="1"/>
  <c r="R80" i="1"/>
  <c r="R70" i="1"/>
  <c r="O14" i="1"/>
  <c r="O72" i="1"/>
  <c r="L72" i="1"/>
  <c r="L14" i="1"/>
  <c r="L16" i="1" s="1"/>
  <c r="V132" i="1"/>
  <c r="T132" i="1"/>
  <c r="V140" i="1"/>
  <c r="T140" i="1"/>
  <c r="T141" i="1"/>
  <c r="M136" i="1"/>
  <c r="S134" i="1"/>
  <c r="S142" i="1"/>
  <c r="T142" i="1" s="1"/>
  <c r="M144" i="1"/>
  <c r="T133" i="1"/>
  <c r="M143" i="1"/>
  <c r="S139" i="1"/>
  <c r="T139" i="1" s="1"/>
  <c r="S131" i="1"/>
  <c r="M135" i="1"/>
  <c r="M77" i="1"/>
  <c r="T85" i="1"/>
  <c r="T93" i="1"/>
  <c r="T101" i="1"/>
  <c r="T102" i="1"/>
  <c r="V67" i="1"/>
  <c r="S103" i="1"/>
  <c r="V99" i="1"/>
  <c r="T99" i="1"/>
  <c r="V75" i="1"/>
  <c r="V83" i="1"/>
  <c r="S87" i="1"/>
  <c r="V91" i="1"/>
  <c r="J68" i="1"/>
  <c r="J80" i="1"/>
  <c r="M76" i="1"/>
  <c r="S92" i="1"/>
  <c r="T92" i="1" s="1"/>
  <c r="M55" i="1"/>
  <c r="S54" i="1"/>
  <c r="V54" i="1" s="1"/>
  <c r="M38" i="1"/>
  <c r="I30" i="1"/>
  <c r="I40" i="1"/>
  <c r="S46" i="1"/>
  <c r="V46" i="1" s="1"/>
  <c r="I29" i="1"/>
  <c r="M37" i="1"/>
  <c r="S45" i="1"/>
  <c r="V45" i="1" s="1"/>
  <c r="J36" i="1"/>
  <c r="J48" i="1"/>
  <c r="M44" i="1"/>
  <c r="V52" i="1"/>
  <c r="J19" i="1"/>
  <c r="J31" i="1"/>
  <c r="I35" i="1"/>
  <c r="M43" i="1"/>
  <c r="I47" i="1"/>
  <c r="V51" i="1"/>
  <c r="S55" i="1"/>
  <c r="T84" i="1" l="1"/>
  <c r="S88" i="1"/>
  <c r="S79" i="1"/>
  <c r="S94" i="1"/>
  <c r="V94" i="1" s="1"/>
  <c r="M79" i="1"/>
  <c r="T78" i="1"/>
  <c r="M96" i="1"/>
  <c r="R14" i="1"/>
  <c r="R16" i="1" s="1"/>
  <c r="R72" i="1"/>
  <c r="S70" i="1"/>
  <c r="V134" i="1"/>
  <c r="S136" i="1"/>
  <c r="V142" i="1"/>
  <c r="S144" i="1"/>
  <c r="T134" i="1"/>
  <c r="V131" i="1"/>
  <c r="S135" i="1"/>
  <c r="T131" i="1"/>
  <c r="V139" i="1"/>
  <c r="S143" i="1"/>
  <c r="S77" i="1"/>
  <c r="V77" i="1" s="1"/>
  <c r="J13" i="1"/>
  <c r="M69" i="1"/>
  <c r="V92" i="1"/>
  <c r="S76" i="1"/>
  <c r="T76" i="1" s="1"/>
  <c r="M80" i="1"/>
  <c r="J72" i="1"/>
  <c r="M68" i="1"/>
  <c r="S56" i="1"/>
  <c r="T46" i="1"/>
  <c r="T54" i="1"/>
  <c r="S38" i="1"/>
  <c r="V38" i="1" s="1"/>
  <c r="M30" i="1"/>
  <c r="I22" i="1"/>
  <c r="I32" i="1"/>
  <c r="T45" i="1"/>
  <c r="S37" i="1"/>
  <c r="V37" i="1" s="1"/>
  <c r="I21" i="1"/>
  <c r="M29" i="1"/>
  <c r="S44" i="1"/>
  <c r="T44" i="1" s="1"/>
  <c r="M48" i="1"/>
  <c r="J40" i="1"/>
  <c r="J28" i="1"/>
  <c r="M36" i="1"/>
  <c r="J11" i="1"/>
  <c r="J15" i="1" s="1"/>
  <c r="J23" i="1"/>
  <c r="S43" i="1"/>
  <c r="T43" i="1" s="1"/>
  <c r="M47" i="1"/>
  <c r="M35" i="1"/>
  <c r="I39" i="1"/>
  <c r="I27" i="1"/>
  <c r="T94" i="1" l="1"/>
  <c r="S96" i="1"/>
  <c r="S95" i="1"/>
  <c r="T37" i="1"/>
  <c r="V70" i="1"/>
  <c r="T70" i="1"/>
  <c r="S71" i="1"/>
  <c r="T77" i="1"/>
  <c r="S69" i="1"/>
  <c r="V69" i="1" s="1"/>
  <c r="S68" i="1"/>
  <c r="M72" i="1"/>
  <c r="T68" i="1"/>
  <c r="V76" i="1"/>
  <c r="S80" i="1"/>
  <c r="S30" i="1"/>
  <c r="V30" i="1" s="1"/>
  <c r="I14" i="1"/>
  <c r="M22" i="1"/>
  <c r="I24" i="1"/>
  <c r="T38" i="1"/>
  <c r="M21" i="1"/>
  <c r="I13" i="1"/>
  <c r="M13" i="1" s="1"/>
  <c r="S29" i="1"/>
  <c r="V29" i="1" s="1"/>
  <c r="S36" i="1"/>
  <c r="T36" i="1" s="1"/>
  <c r="M40" i="1"/>
  <c r="J32" i="1"/>
  <c r="J20" i="1"/>
  <c r="M28" i="1"/>
  <c r="S48" i="1"/>
  <c r="V44" i="1"/>
  <c r="I31" i="1"/>
  <c r="M27" i="1"/>
  <c r="I19" i="1"/>
  <c r="S35" i="1"/>
  <c r="M39" i="1"/>
  <c r="T35" i="1"/>
  <c r="S47" i="1"/>
  <c r="V43" i="1"/>
  <c r="T29" i="1" l="1"/>
  <c r="T69" i="1"/>
  <c r="V68" i="1"/>
  <c r="S72" i="1"/>
  <c r="S22" i="1"/>
  <c r="V22" i="1" s="1"/>
  <c r="M14" i="1"/>
  <c r="I16" i="1"/>
  <c r="T30" i="1"/>
  <c r="S13" i="1"/>
  <c r="V13" i="1" s="1"/>
  <c r="S21" i="1"/>
  <c r="V21" i="1" s="1"/>
  <c r="S28" i="1"/>
  <c r="T28" i="1" s="1"/>
  <c r="M32" i="1"/>
  <c r="J12" i="1"/>
  <c r="J24" i="1"/>
  <c r="M20" i="1"/>
  <c r="S40" i="1"/>
  <c r="V36" i="1"/>
  <c r="V35" i="1"/>
  <c r="S39" i="1"/>
  <c r="S27" i="1"/>
  <c r="T27" i="1" s="1"/>
  <c r="M31" i="1"/>
  <c r="M19" i="1"/>
  <c r="I11" i="1"/>
  <c r="I23" i="1"/>
  <c r="S14" i="1" l="1"/>
  <c r="V14" i="1" s="1"/>
  <c r="T22" i="1"/>
  <c r="T21" i="1"/>
  <c r="T13" i="1"/>
  <c r="M24" i="1"/>
  <c r="S20" i="1"/>
  <c r="J16" i="1"/>
  <c r="M12" i="1"/>
  <c r="V28" i="1"/>
  <c r="S32" i="1"/>
  <c r="S19" i="1"/>
  <c r="M23" i="1"/>
  <c r="V27" i="1"/>
  <c r="S31" i="1"/>
  <c r="M11" i="1"/>
  <c r="I15" i="1"/>
  <c r="T14" i="1" l="1"/>
  <c r="S12" i="1"/>
  <c r="M16" i="1"/>
  <c r="T12" i="1"/>
  <c r="V20" i="1"/>
  <c r="S24" i="1"/>
  <c r="T20" i="1"/>
  <c r="S11" i="1"/>
  <c r="M15" i="1"/>
  <c r="S23" i="1"/>
  <c r="V19" i="1"/>
  <c r="T19" i="1"/>
  <c r="V12" i="1" l="1"/>
  <c r="S16" i="1"/>
  <c r="V11" i="1"/>
  <c r="S15" i="1"/>
  <c r="T11" i="1"/>
</calcChain>
</file>

<file path=xl/sharedStrings.xml><?xml version="1.0" encoding="utf-8"?>
<sst xmlns="http://schemas.openxmlformats.org/spreadsheetml/2006/main" count="1010" uniqueCount="69">
  <si>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</si>
  <si>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</si>
  <si>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</si>
  <si>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</si>
  <si>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</si>
  <si>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</si>
  <si>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</si>
  <si>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</si>
  <si>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</si>
  <si>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</si>
  <si>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</si>
  <si>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</si>
  <si>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</si>
  <si>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</si>
  <si>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</si>
  <si>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</si>
  <si>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</si>
  <si>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</si>
  <si>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</si>
  <si>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</si>
  <si>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</si>
  <si>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</si>
  <si>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</si>
  <si>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</si>
  <si>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</si>
  <si>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</si>
  <si>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</si>
  <si>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</si>
  <si>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</si>
  <si>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</si>
  <si>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</si>
  <si>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</si>
  <si>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</si>
  <si>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</si>
  <si>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</si>
  <si>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</si>
  <si>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</si>
  <si>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</si>
  <si>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</si>
  <si>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</si>
  <si>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</si>
  <si>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</si>
  <si>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</si>
  <si>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</si>
  <si>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</si>
  <si>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</si>
  <si>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</si>
  <si>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</si>
  <si>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</si>
  <si>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</si>
  <si>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</si>
  <si>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</si>
  <si>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</si>
  <si>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</si>
  <si>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</si>
  <si>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</si>
  <si>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</si>
  <si>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</si>
  <si>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</si>
  <si>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</si>
  <si>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</si>
  <si>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</si>
  <si>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</si>
  <si>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</si>
  <si>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</si>
  <si>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</si>
  <si>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</si>
  <si>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DICIEMBRE DE 2022</t>
  </si>
  <si>
    <t>DATOS PREELIMINARES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</si>
</sst>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5"/>
  <sheetViews>
    <sheetView tabSelected="1" topLeftCell="A2" zoomScaleNormal="100" workbookViewId="0">
      <pane ySplit="2355" topLeftCell="A129"/>
      <selection activeCell="B8" sqref="B8:G9"/>
      <selection pane="bottomLeft" activeCell="M91" sqref="M91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</row>
    <row r="3" spans="1:23" ht="12" customHeight="1">
      <c r="A3" s="1"/>
      <c r="B3" s="30" t="s">
        <v>66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"/>
    </row>
    <row r="4" spans="1:23" ht="12" customHeight="1">
      <c r="A4" s="1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</row>
    <row r="5" spans="1:23" ht="12" customHeight="1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"/>
    </row>
    <row r="6" spans="1:23" ht="12" customHeight="1">
      <c r="A6" s="1"/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"/>
    </row>
    <row r="7" spans="1:23" ht="12" customHeight="1">
      <c r="A7" s="1"/>
      <c r="B7" s="30" t="s">
        <v>68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1"/>
    </row>
    <row r="8" spans="1:23" ht="20.100000000000001" customHeight="1">
      <c r="A8" s="1"/>
      <c r="B8" s="27" t="s">
        <v>3</v>
      </c>
      <c r="C8" s="27"/>
      <c r="D8" s="27"/>
      <c r="E8" s="27"/>
      <c r="F8" s="27"/>
      <c r="G8" s="27"/>
      <c r="H8" s="29" t="s">
        <v>4</v>
      </c>
      <c r="I8" s="27" t="s">
        <v>5</v>
      </c>
      <c r="J8" s="27"/>
      <c r="K8" s="27"/>
      <c r="L8" s="27"/>
      <c r="M8" s="27"/>
      <c r="N8" s="27" t="s">
        <v>6</v>
      </c>
      <c r="O8" s="24" t="s">
        <v>7</v>
      </c>
      <c r="P8" s="24"/>
      <c r="Q8" s="24"/>
      <c r="R8" s="24"/>
      <c r="S8" s="24" t="s">
        <v>8</v>
      </c>
      <c r="T8" s="24"/>
      <c r="U8" s="24"/>
      <c r="V8" s="24"/>
      <c r="W8" s="1"/>
    </row>
    <row r="9" spans="1:23" ht="15" customHeight="1">
      <c r="A9" s="1"/>
      <c r="B9" s="27"/>
      <c r="C9" s="27"/>
      <c r="D9" s="27"/>
      <c r="E9" s="27"/>
      <c r="F9" s="27"/>
      <c r="G9" s="27"/>
      <c r="H9" s="29"/>
      <c r="I9" s="25" t="s">
        <v>9</v>
      </c>
      <c r="J9" s="25" t="s">
        <v>10</v>
      </c>
      <c r="K9" s="25" t="s">
        <v>11</v>
      </c>
      <c r="L9" s="25" t="s">
        <v>12</v>
      </c>
      <c r="M9" s="25" t="s">
        <v>13</v>
      </c>
      <c r="N9" s="27"/>
      <c r="O9" s="26" t="s">
        <v>14</v>
      </c>
      <c r="P9" s="25" t="s">
        <v>11</v>
      </c>
      <c r="Q9" s="25" t="s">
        <v>15</v>
      </c>
      <c r="R9" s="25" t="s">
        <v>13</v>
      </c>
      <c r="S9" s="25" t="s">
        <v>16</v>
      </c>
      <c r="T9" s="28" t="s">
        <v>17</v>
      </c>
      <c r="U9" s="28"/>
      <c r="V9" s="28"/>
      <c r="W9" s="1"/>
    </row>
    <row r="10" spans="1:23" ht="35.1" customHeight="1">
      <c r="A10" s="1"/>
      <c r="B10" s="3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29"/>
      <c r="I10" s="25"/>
      <c r="J10" s="25"/>
      <c r="K10" s="25"/>
      <c r="L10" s="25"/>
      <c r="M10" s="25"/>
      <c r="N10" s="27"/>
      <c r="O10" s="26"/>
      <c r="P10" s="25"/>
      <c r="Q10" s="25"/>
      <c r="R10" s="25"/>
      <c r="S10" s="25"/>
      <c r="T10" s="2" t="s">
        <v>24</v>
      </c>
      <c r="U10" s="2" t="s">
        <v>6</v>
      </c>
      <c r="V10" s="3" t="s">
        <v>25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27</v>
      </c>
      <c r="I11" s="8">
        <f t="shared" ref="I11:J14" si="0">I19+I67</f>
        <v>97803162</v>
      </c>
      <c r="J11" s="8">
        <f t="shared" si="0"/>
        <v>106703989</v>
      </c>
      <c r="K11" s="10">
        <v>0</v>
      </c>
      <c r="L11" s="9">
        <f>L19+L67</f>
        <v>0</v>
      </c>
      <c r="M11" s="9">
        <f>I11+J11+K11+L11</f>
        <v>204507151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204507151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28</v>
      </c>
      <c r="I12" s="8">
        <f t="shared" si="0"/>
        <v>118314668.92999999</v>
      </c>
      <c r="J12" s="8">
        <f t="shared" si="0"/>
        <v>112202829.76000001</v>
      </c>
      <c r="K12" s="10">
        <v>0</v>
      </c>
      <c r="L12" s="9">
        <f>L20+L68</f>
        <v>0</v>
      </c>
      <c r="M12" s="9">
        <f>I12+J12+K12+L12</f>
        <v>230517498.69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230517498.69</v>
      </c>
      <c r="T12" s="11">
        <f>M12/S12*100</f>
        <v>100</v>
      </c>
      <c r="U12" s="10">
        <v>0</v>
      </c>
      <c r="V12" s="11">
        <f>R12/S12*100</f>
        <v>0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29</v>
      </c>
      <c r="I13" s="8">
        <f t="shared" si="0"/>
        <v>0</v>
      </c>
      <c r="J13" s="8">
        <f t="shared" si="0"/>
        <v>0</v>
      </c>
      <c r="K13" s="10">
        <v>0</v>
      </c>
      <c r="L13" s="9">
        <f>L21+L69</f>
        <v>0</v>
      </c>
      <c r="M13" s="9">
        <f>I13+J13+K13+L13</f>
        <v>0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0</v>
      </c>
      <c r="T13" s="11" t="e">
        <f>M13/S13*100</f>
        <v>#DIV/0!</v>
      </c>
      <c r="U13" s="10">
        <v>0</v>
      </c>
      <c r="V13" s="11" t="e">
        <f>R13/S13*100</f>
        <v>#DIV/0!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30</v>
      </c>
      <c r="I14" s="8">
        <f t="shared" si="0"/>
        <v>106259720.99999999</v>
      </c>
      <c r="J14" s="8">
        <f t="shared" si="0"/>
        <v>72743300.609999985</v>
      </c>
      <c r="K14" s="10">
        <v>0</v>
      </c>
      <c r="L14" s="9">
        <f>L22+L70</f>
        <v>0</v>
      </c>
      <c r="M14" s="9">
        <f>I14+J14+K14+L14</f>
        <v>179003021.60999995</v>
      </c>
      <c r="N14" s="10">
        <v>0</v>
      </c>
      <c r="O14" s="8">
        <f>O22+O70</f>
        <v>0</v>
      </c>
      <c r="P14" s="10">
        <v>0</v>
      </c>
      <c r="Q14" s="10">
        <v>0</v>
      </c>
      <c r="R14" s="9">
        <f>R22+R70</f>
        <v>0</v>
      </c>
      <c r="S14" s="9">
        <f>M14+R14</f>
        <v>179003021.60999995</v>
      </c>
      <c r="T14" s="11">
        <f>M14/S14*100</f>
        <v>100</v>
      </c>
      <c r="U14" s="10">
        <v>0</v>
      </c>
      <c r="V14" s="11">
        <f>R14/S14*100</f>
        <v>0</v>
      </c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31</v>
      </c>
      <c r="I15" s="12">
        <f>I14/I11*100</f>
        <v>108.64650879078938</v>
      </c>
      <c r="J15" s="11">
        <f>J14/J11*100</f>
        <v>68.172990805432761</v>
      </c>
      <c r="K15" s="10">
        <v>0</v>
      </c>
      <c r="L15" s="11">
        <v>0</v>
      </c>
      <c r="M15" s="11">
        <f>M14/M11*100</f>
        <v>87.528979174914014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  <c r="S15" s="11">
        <f>S14/S11*100</f>
        <v>87.528979174914014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7" t="s">
        <v>32</v>
      </c>
      <c r="I16" s="12">
        <f>I14/I12*100</f>
        <v>89.811112992986324</v>
      </c>
      <c r="J16" s="11">
        <f>J14/J12*100</f>
        <v>64.831966150583455</v>
      </c>
      <c r="K16" s="10">
        <v>0</v>
      </c>
      <c r="L16" s="11" t="e">
        <f>L14/L12*100</f>
        <v>#DIV/0!</v>
      </c>
      <c r="M16" s="11">
        <f>M14/M12*100</f>
        <v>77.65268260641821</v>
      </c>
      <c r="N16" s="10">
        <v>0</v>
      </c>
      <c r="O16" s="10">
        <v>0</v>
      </c>
      <c r="P16" s="10">
        <v>0</v>
      </c>
      <c r="Q16" s="10">
        <v>0</v>
      </c>
      <c r="R16" s="11" t="e">
        <f>R14/R12*100</f>
        <v>#DIV/0!</v>
      </c>
      <c r="S16" s="11">
        <f>S14/S12*100</f>
        <v>77.65268260641821</v>
      </c>
      <c r="T16" s="11"/>
      <c r="U16" s="10"/>
      <c r="V16" s="10"/>
      <c r="W16" s="1"/>
    </row>
    <row r="17" spans="1:23" ht="15" customHeight="1">
      <c r="A17" s="1"/>
      <c r="B17" s="5" t="s">
        <v>26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1"/>
      <c r="I17" s="12"/>
      <c r="J17" s="11"/>
      <c r="K17" s="10"/>
      <c r="L17" s="9"/>
      <c r="M17" s="11"/>
      <c r="N17" s="10"/>
      <c r="O17" s="10"/>
      <c r="P17" s="10"/>
      <c r="Q17" s="10"/>
      <c r="R17" s="10"/>
      <c r="S17" s="11"/>
      <c r="T17" s="11"/>
      <c r="U17" s="10"/>
      <c r="V17" s="10"/>
      <c r="W17" s="1"/>
    </row>
    <row r="18" spans="1:23" ht="18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34</v>
      </c>
      <c r="I18" s="13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1"/>
      <c r="U18" s="10"/>
      <c r="V18" s="10"/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35</v>
      </c>
      <c r="I19" s="8">
        <f>I27</f>
        <v>2771953</v>
      </c>
      <c r="J19" s="8">
        <f>J27</f>
        <v>485594</v>
      </c>
      <c r="K19" s="10">
        <v>0</v>
      </c>
      <c r="L19" s="10">
        <v>0</v>
      </c>
      <c r="M19" s="9">
        <f>I19+J19+K19+L19</f>
        <v>3257547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3257547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36</v>
      </c>
      <c r="I20" s="8">
        <f t="shared" ref="I20:J22" si="1">I28</f>
        <v>3362400.32</v>
      </c>
      <c r="J20" s="8">
        <f t="shared" si="1"/>
        <v>101554.6</v>
      </c>
      <c r="K20" s="10">
        <v>0</v>
      </c>
      <c r="L20" s="10">
        <v>0</v>
      </c>
      <c r="M20" s="9">
        <f>I20+J20+K20+L20</f>
        <v>3463954.92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3463954.92</v>
      </c>
      <c r="T20" s="11">
        <f>M20/S20*100</f>
        <v>100</v>
      </c>
      <c r="U20" s="10">
        <v>0</v>
      </c>
      <c r="V20" s="10">
        <f>O20/S20*100</f>
        <v>0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37</v>
      </c>
      <c r="I21" s="8">
        <f t="shared" si="1"/>
        <v>0</v>
      </c>
      <c r="J21" s="8">
        <f t="shared" si="1"/>
        <v>0</v>
      </c>
      <c r="K21" s="10">
        <v>0</v>
      </c>
      <c r="L21" s="10">
        <v>0</v>
      </c>
      <c r="M21" s="9">
        <f>I21+J21+K21+L21</f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0</v>
      </c>
      <c r="T21" s="11" t="e">
        <f>M21/S21*100</f>
        <v>#DIV/0!</v>
      </c>
      <c r="U21" s="10">
        <v>0</v>
      </c>
      <c r="V21" s="10" t="e">
        <f>O21/S21*100</f>
        <v>#DIV/0!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38</v>
      </c>
      <c r="I22" s="8">
        <f t="shared" si="1"/>
        <v>3352324.8799999994</v>
      </c>
      <c r="J22" s="8">
        <f t="shared" si="1"/>
        <v>101554.6</v>
      </c>
      <c r="K22" s="10">
        <v>0</v>
      </c>
      <c r="L22" s="10">
        <v>0</v>
      </c>
      <c r="M22" s="9">
        <f>I22+J22+K22+L22</f>
        <v>3453879.4799999995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9">
        <f>M22+R22</f>
        <v>3453879.4799999995</v>
      </c>
      <c r="T22" s="11">
        <f>M22/S22*100</f>
        <v>100</v>
      </c>
      <c r="U22" s="10">
        <v>0</v>
      </c>
      <c r="V22" s="10">
        <f>O22/S22*100</f>
        <v>0</v>
      </c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31</v>
      </c>
      <c r="I23" s="12">
        <f>I22/I19*100</f>
        <v>120.93729150530328</v>
      </c>
      <c r="J23" s="11">
        <f>J22/J19*100</f>
        <v>20.91347916160414</v>
      </c>
      <c r="K23" s="10">
        <v>0</v>
      </c>
      <c r="L23" s="10">
        <v>0</v>
      </c>
      <c r="M23" s="11">
        <f>M22/M19*100</f>
        <v>106.0270037546657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S22/S19*100</f>
        <v>106.0270037546657</v>
      </c>
      <c r="T23" s="11"/>
      <c r="U23" s="10"/>
      <c r="V23" s="10"/>
      <c r="W23" s="1"/>
    </row>
    <row r="24" spans="1:23" ht="15" customHeight="1">
      <c r="A24" s="1"/>
      <c r="B24" s="5" t="s">
        <v>33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7" t="s">
        <v>32</v>
      </c>
      <c r="I24" s="12">
        <f>I22/I20*100</f>
        <v>99.700349778696179</v>
      </c>
      <c r="J24" s="11">
        <f>J22/J20*100</f>
        <v>100</v>
      </c>
      <c r="K24" s="10">
        <v>0</v>
      </c>
      <c r="L24" s="10">
        <v>0</v>
      </c>
      <c r="M24" s="11">
        <f>M22/M20*100</f>
        <v>99.709134782851024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1">
        <f>S22/S20*100</f>
        <v>99.709134782851024</v>
      </c>
      <c r="T24" s="11"/>
      <c r="U24" s="10"/>
      <c r="V24" s="10"/>
      <c r="W24" s="1"/>
    </row>
    <row r="25" spans="1:23" ht="15" customHeight="1">
      <c r="A25" s="1"/>
      <c r="B25" s="5" t="s">
        <v>26</v>
      </c>
      <c r="C25" s="6" t="s">
        <v>26</v>
      </c>
      <c r="D25" s="6" t="s">
        <v>26</v>
      </c>
      <c r="E25" s="6" t="s">
        <v>26</v>
      </c>
      <c r="F25" s="6" t="s">
        <v>26</v>
      </c>
      <c r="G25" s="6" t="s">
        <v>26</v>
      </c>
      <c r="H25" s="1"/>
      <c r="I25" s="12"/>
      <c r="J25" s="11"/>
      <c r="K25" s="10"/>
      <c r="L25" s="10"/>
      <c r="M25" s="11"/>
      <c r="N25" s="10"/>
      <c r="O25" s="10"/>
      <c r="P25" s="10"/>
      <c r="Q25" s="10"/>
      <c r="R25" s="10"/>
      <c r="S25" s="11"/>
      <c r="T25" s="11"/>
      <c r="U25" s="10"/>
      <c r="V25" s="10"/>
      <c r="W25" s="1"/>
    </row>
    <row r="26" spans="1:23" ht="18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40</v>
      </c>
      <c r="I26" s="13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1"/>
      <c r="U26" s="10"/>
      <c r="V26" s="10"/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35</v>
      </c>
      <c r="I27" s="8">
        <f t="shared" ref="I27:J30" si="2">I35</f>
        <v>2771953</v>
      </c>
      <c r="J27" s="8">
        <f t="shared" si="2"/>
        <v>485594</v>
      </c>
      <c r="K27" s="10">
        <v>0</v>
      </c>
      <c r="L27" s="10">
        <v>0</v>
      </c>
      <c r="M27" s="9">
        <f>I27+J27+K27+L27</f>
        <v>3257547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3257547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36</v>
      </c>
      <c r="I28" s="8">
        <f t="shared" si="2"/>
        <v>3362400.32</v>
      </c>
      <c r="J28" s="8">
        <f t="shared" si="2"/>
        <v>101554.6</v>
      </c>
      <c r="K28" s="10">
        <v>0</v>
      </c>
      <c r="L28" s="10">
        <v>0</v>
      </c>
      <c r="M28" s="9">
        <f>I28+J28+K28+L28</f>
        <v>3463954.92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3463954.92</v>
      </c>
      <c r="T28" s="11">
        <f>M28/S28*100</f>
        <v>100</v>
      </c>
      <c r="U28" s="10">
        <v>0</v>
      </c>
      <c r="V28" s="10">
        <f>O28/S28*100</f>
        <v>0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37</v>
      </c>
      <c r="I29" s="8">
        <f t="shared" si="2"/>
        <v>0</v>
      </c>
      <c r="J29" s="8">
        <f t="shared" si="2"/>
        <v>0</v>
      </c>
      <c r="K29" s="10">
        <v>0</v>
      </c>
      <c r="L29" s="10">
        <v>0</v>
      </c>
      <c r="M29" s="9">
        <f>I29+J29+K29+L29</f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0</v>
      </c>
      <c r="T29" s="11" t="e">
        <f>M29/S29*100</f>
        <v>#DIV/0!</v>
      </c>
      <c r="U29" s="10">
        <v>0</v>
      </c>
      <c r="V29" s="10" t="e">
        <f>O29/S29*100</f>
        <v>#DIV/0!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38</v>
      </c>
      <c r="I30" s="8">
        <f t="shared" si="2"/>
        <v>3352324.8799999994</v>
      </c>
      <c r="J30" s="8">
        <f t="shared" si="2"/>
        <v>101554.6</v>
      </c>
      <c r="K30" s="10">
        <v>0</v>
      </c>
      <c r="L30" s="10">
        <v>0</v>
      </c>
      <c r="M30" s="9">
        <f>I30+J30+K30+L30</f>
        <v>3453879.4799999995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9">
        <f>M30+R30</f>
        <v>3453879.4799999995</v>
      </c>
      <c r="T30" s="11">
        <f>M30/S30*100</f>
        <v>100</v>
      </c>
      <c r="U30" s="10">
        <v>0</v>
      </c>
      <c r="V30" s="10">
        <f>O30/S30*100</f>
        <v>0</v>
      </c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31</v>
      </c>
      <c r="I31" s="12">
        <f>I30/I27*100</f>
        <v>120.93729150530328</v>
      </c>
      <c r="J31" s="11">
        <f>J30/J27*100</f>
        <v>20.91347916160414</v>
      </c>
      <c r="K31" s="10">
        <v>0</v>
      </c>
      <c r="L31" s="10">
        <v>0</v>
      </c>
      <c r="M31" s="11">
        <f>M30/M27*100</f>
        <v>106.0270037546657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S30/S27*100</f>
        <v>106.0270037546657</v>
      </c>
      <c r="T31" s="11"/>
      <c r="U31" s="10"/>
      <c r="V31" s="10"/>
      <c r="W31" s="1"/>
    </row>
    <row r="32" spans="1:23" ht="15" customHeight="1">
      <c r="A32" s="1"/>
      <c r="B32" s="5" t="s">
        <v>33</v>
      </c>
      <c r="C32" s="6" t="s">
        <v>39</v>
      </c>
      <c r="D32" s="6" t="s">
        <v>26</v>
      </c>
      <c r="E32" s="6" t="s">
        <v>26</v>
      </c>
      <c r="F32" s="6" t="s">
        <v>26</v>
      </c>
      <c r="G32" s="6" t="s">
        <v>26</v>
      </c>
      <c r="H32" s="7" t="s">
        <v>32</v>
      </c>
      <c r="I32" s="12">
        <f>I30/I28*100</f>
        <v>99.700349778696179</v>
      </c>
      <c r="J32" s="11">
        <f>J30/J28*100</f>
        <v>100</v>
      </c>
      <c r="K32" s="10">
        <v>0</v>
      </c>
      <c r="L32" s="10">
        <v>0</v>
      </c>
      <c r="M32" s="11">
        <f>M30/M28*100</f>
        <v>99.709134782851024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1">
        <f>S30/S28*100</f>
        <v>99.709134782851024</v>
      </c>
      <c r="T32" s="11"/>
      <c r="U32" s="10"/>
      <c r="V32" s="10"/>
      <c r="W32" s="1"/>
    </row>
    <row r="33" spans="1:23" ht="15" customHeight="1">
      <c r="A33" s="1"/>
      <c r="B33" s="5" t="s">
        <v>26</v>
      </c>
      <c r="C33" s="6" t="s">
        <v>26</v>
      </c>
      <c r="D33" s="6" t="s">
        <v>26</v>
      </c>
      <c r="E33" s="6" t="s">
        <v>26</v>
      </c>
      <c r="F33" s="6" t="s">
        <v>26</v>
      </c>
      <c r="G33" s="6" t="s">
        <v>26</v>
      </c>
      <c r="H33" s="1"/>
      <c r="I33" s="12"/>
      <c r="J33" s="11"/>
      <c r="K33" s="10"/>
      <c r="L33" s="10"/>
      <c r="M33" s="11"/>
      <c r="N33" s="10"/>
      <c r="O33" s="10"/>
      <c r="P33" s="10"/>
      <c r="Q33" s="10"/>
      <c r="R33" s="10"/>
      <c r="S33" s="11"/>
      <c r="T33" s="11"/>
      <c r="U33" s="10"/>
      <c r="V33" s="10"/>
      <c r="W33" s="1"/>
    </row>
    <row r="34" spans="1:23" ht="18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42</v>
      </c>
      <c r="I34" s="13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/>
      <c r="U34" s="10"/>
      <c r="V34" s="10"/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35</v>
      </c>
      <c r="I35" s="8">
        <f t="shared" ref="I35:J38" si="3">I43</f>
        <v>2771953</v>
      </c>
      <c r="J35" s="8">
        <f t="shared" si="3"/>
        <v>485594</v>
      </c>
      <c r="K35" s="10">
        <v>0</v>
      </c>
      <c r="L35" s="10">
        <v>0</v>
      </c>
      <c r="M35" s="9">
        <f>I35+J35+K35+L35</f>
        <v>3257547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3257547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36</v>
      </c>
      <c r="I36" s="8">
        <f t="shared" si="3"/>
        <v>3362400.32</v>
      </c>
      <c r="J36" s="8">
        <f t="shared" si="3"/>
        <v>101554.6</v>
      </c>
      <c r="K36" s="10">
        <v>0</v>
      </c>
      <c r="L36" s="10">
        <v>0</v>
      </c>
      <c r="M36" s="9">
        <f>I36+J36+K36+L36</f>
        <v>3463954.92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3463954.92</v>
      </c>
      <c r="T36" s="11">
        <f>M36/S36*100</f>
        <v>100</v>
      </c>
      <c r="U36" s="10">
        <v>0</v>
      </c>
      <c r="V36" s="10">
        <f>O36/S36*100</f>
        <v>0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37</v>
      </c>
      <c r="I37" s="8">
        <f t="shared" si="3"/>
        <v>0</v>
      </c>
      <c r="J37" s="8">
        <f t="shared" si="3"/>
        <v>0</v>
      </c>
      <c r="K37" s="10">
        <v>0</v>
      </c>
      <c r="L37" s="10">
        <v>0</v>
      </c>
      <c r="M37" s="9">
        <f>I37+J37+K37+L37</f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0</v>
      </c>
      <c r="T37" s="11" t="e">
        <f>M37/S37*100</f>
        <v>#DIV/0!</v>
      </c>
      <c r="U37" s="10">
        <v>0</v>
      </c>
      <c r="V37" s="10" t="e">
        <f>O37/S37*100</f>
        <v>#DIV/0!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38</v>
      </c>
      <c r="I38" s="8">
        <f t="shared" si="3"/>
        <v>3352324.8799999994</v>
      </c>
      <c r="J38" s="8">
        <f t="shared" si="3"/>
        <v>101554.6</v>
      </c>
      <c r="K38" s="10">
        <v>0</v>
      </c>
      <c r="L38" s="10">
        <v>0</v>
      </c>
      <c r="M38" s="9">
        <f>I38+J38+K38+L38</f>
        <v>3453879.4799999995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9">
        <f>M38+R38</f>
        <v>3453879.4799999995</v>
      </c>
      <c r="T38" s="11">
        <f>M38/S38*100</f>
        <v>100</v>
      </c>
      <c r="U38" s="10">
        <v>0</v>
      </c>
      <c r="V38" s="10">
        <f>O38/S38*100</f>
        <v>0</v>
      </c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31</v>
      </c>
      <c r="I39" s="12">
        <f>I38/I35*100</f>
        <v>120.93729150530328</v>
      </c>
      <c r="J39" s="11">
        <f>J38/J35*100</f>
        <v>20.91347916160414</v>
      </c>
      <c r="K39" s="10">
        <v>0</v>
      </c>
      <c r="L39" s="10">
        <v>0</v>
      </c>
      <c r="M39" s="11">
        <f>M38/M35*100</f>
        <v>106.0270037546657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S38/S35*100</f>
        <v>106.0270037546657</v>
      </c>
      <c r="T39" s="11"/>
      <c r="U39" s="10"/>
      <c r="V39" s="10"/>
      <c r="W39" s="1"/>
    </row>
    <row r="40" spans="1:23" ht="15" customHeight="1">
      <c r="A40" s="1"/>
      <c r="B40" s="5" t="s">
        <v>33</v>
      </c>
      <c r="C40" s="6" t="s">
        <v>39</v>
      </c>
      <c r="D40" s="6" t="s">
        <v>41</v>
      </c>
      <c r="E40" s="6" t="s">
        <v>26</v>
      </c>
      <c r="F40" s="6" t="s">
        <v>26</v>
      </c>
      <c r="G40" s="6" t="s">
        <v>26</v>
      </c>
      <c r="H40" s="7" t="s">
        <v>32</v>
      </c>
      <c r="I40" s="12">
        <f>I38/I36*100</f>
        <v>99.700349778696179</v>
      </c>
      <c r="J40" s="11">
        <f>J38/J36*100</f>
        <v>100</v>
      </c>
      <c r="K40" s="10">
        <v>0</v>
      </c>
      <c r="L40" s="10">
        <v>0</v>
      </c>
      <c r="M40" s="11">
        <f>M38/M36*100</f>
        <v>99.709134782851024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1">
        <f>S38/S36*100</f>
        <v>99.709134782851024</v>
      </c>
      <c r="T40" s="11"/>
      <c r="U40" s="10"/>
      <c r="V40" s="10"/>
      <c r="W40" s="1"/>
    </row>
    <row r="41" spans="1:23" ht="15" customHeight="1">
      <c r="A41" s="1"/>
      <c r="B41" s="5" t="s">
        <v>26</v>
      </c>
      <c r="C41" s="6" t="s">
        <v>26</v>
      </c>
      <c r="D41" s="6" t="s">
        <v>26</v>
      </c>
      <c r="E41" s="6" t="s">
        <v>26</v>
      </c>
      <c r="F41" s="6" t="s">
        <v>26</v>
      </c>
      <c r="G41" s="6" t="s">
        <v>26</v>
      </c>
      <c r="H41" s="1"/>
      <c r="I41" s="12"/>
      <c r="J41" s="11"/>
      <c r="K41" s="10"/>
      <c r="L41" s="10"/>
      <c r="M41" s="11"/>
      <c r="N41" s="10"/>
      <c r="O41" s="10"/>
      <c r="P41" s="10"/>
      <c r="Q41" s="10"/>
      <c r="R41" s="10"/>
      <c r="S41" s="11"/>
      <c r="T41" s="11"/>
      <c r="U41" s="10"/>
      <c r="V41" s="10"/>
      <c r="W41" s="1"/>
    </row>
    <row r="42" spans="1:23" ht="18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44</v>
      </c>
      <c r="I42" s="13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1"/>
      <c r="U42" s="10"/>
      <c r="V42" s="10"/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35</v>
      </c>
      <c r="I43" s="8">
        <f t="shared" ref="I43:J46" si="4">I51</f>
        <v>2771953</v>
      </c>
      <c r="J43" s="8">
        <f t="shared" si="4"/>
        <v>485594</v>
      </c>
      <c r="K43" s="10">
        <v>0</v>
      </c>
      <c r="L43" s="10">
        <v>0</v>
      </c>
      <c r="M43" s="9">
        <f>I43+J43+K43+L43</f>
        <v>3257547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3257547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36</v>
      </c>
      <c r="I44" s="8">
        <f t="shared" si="4"/>
        <v>3362400.32</v>
      </c>
      <c r="J44" s="8">
        <f t="shared" si="4"/>
        <v>101554.6</v>
      </c>
      <c r="K44" s="10">
        <v>0</v>
      </c>
      <c r="L44" s="10">
        <v>0</v>
      </c>
      <c r="M44" s="9">
        <f>I44+J44+K44+L44</f>
        <v>3463954.92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3463954.92</v>
      </c>
      <c r="T44" s="11">
        <f>M44/S44*100</f>
        <v>100</v>
      </c>
      <c r="U44" s="10">
        <v>0</v>
      </c>
      <c r="V44" s="10">
        <f>O44/S44*100</f>
        <v>0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37</v>
      </c>
      <c r="I45" s="8">
        <f t="shared" si="4"/>
        <v>0</v>
      </c>
      <c r="J45" s="8">
        <f t="shared" si="4"/>
        <v>0</v>
      </c>
      <c r="K45" s="10">
        <v>0</v>
      </c>
      <c r="L45" s="10">
        <v>0</v>
      </c>
      <c r="M45" s="9">
        <f>I45+J45+K45+L45</f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0</v>
      </c>
      <c r="T45" s="11" t="e">
        <f>M45/S45*100</f>
        <v>#DIV/0!</v>
      </c>
      <c r="U45" s="10">
        <v>0</v>
      </c>
      <c r="V45" s="10" t="e">
        <f>O45/S45*100</f>
        <v>#DIV/0!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38</v>
      </c>
      <c r="I46" s="8">
        <f t="shared" si="4"/>
        <v>3352324.8799999994</v>
      </c>
      <c r="J46" s="8">
        <f t="shared" si="4"/>
        <v>101554.6</v>
      </c>
      <c r="K46" s="10">
        <v>0</v>
      </c>
      <c r="L46" s="10">
        <v>0</v>
      </c>
      <c r="M46" s="9">
        <f>I46+J46+K46+L46</f>
        <v>3453879.4799999995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9">
        <f>M46+R46</f>
        <v>3453879.4799999995</v>
      </c>
      <c r="T46" s="11">
        <f>M46/S46*100</f>
        <v>100</v>
      </c>
      <c r="U46" s="10">
        <v>0</v>
      </c>
      <c r="V46" s="10">
        <f>O46/S46*100</f>
        <v>0</v>
      </c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31</v>
      </c>
      <c r="I47" s="12">
        <f>I46/I43*100</f>
        <v>120.93729150530328</v>
      </c>
      <c r="J47" s="11">
        <f>J46/J43*100</f>
        <v>20.91347916160414</v>
      </c>
      <c r="K47" s="10">
        <v>0</v>
      </c>
      <c r="L47" s="10">
        <v>0</v>
      </c>
      <c r="M47" s="11">
        <f>M46/M43*100</f>
        <v>106.0270037546657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S46/S43*100</f>
        <v>106.0270037546657</v>
      </c>
      <c r="T47" s="11"/>
      <c r="U47" s="10"/>
      <c r="V47" s="10"/>
      <c r="W47" s="1"/>
    </row>
    <row r="48" spans="1:23" ht="15" customHeight="1">
      <c r="A48" s="1"/>
      <c r="B48" s="5" t="s">
        <v>33</v>
      </c>
      <c r="C48" s="6" t="s">
        <v>39</v>
      </c>
      <c r="D48" s="6" t="s">
        <v>41</v>
      </c>
      <c r="E48" s="6" t="s">
        <v>43</v>
      </c>
      <c r="F48" s="6" t="s">
        <v>26</v>
      </c>
      <c r="G48" s="6" t="s">
        <v>26</v>
      </c>
      <c r="H48" s="7" t="s">
        <v>32</v>
      </c>
      <c r="I48" s="12">
        <f>I46/I44*100</f>
        <v>99.700349778696179</v>
      </c>
      <c r="J48" s="11">
        <f>J46/J44*100</f>
        <v>100</v>
      </c>
      <c r="K48" s="10">
        <v>0</v>
      </c>
      <c r="L48" s="10">
        <v>0</v>
      </c>
      <c r="M48" s="11">
        <f>M46/M44*100</f>
        <v>99.709134782851024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1">
        <f>S46/S44*100</f>
        <v>99.709134782851024</v>
      </c>
      <c r="T48" s="11"/>
      <c r="U48" s="10"/>
      <c r="V48" s="10"/>
      <c r="W48" s="1"/>
    </row>
    <row r="49" spans="1:23" ht="15" customHeight="1">
      <c r="A49" s="1"/>
      <c r="B49" s="5" t="s">
        <v>26</v>
      </c>
      <c r="C49" s="6" t="s">
        <v>26</v>
      </c>
      <c r="D49" s="6" t="s">
        <v>26</v>
      </c>
      <c r="E49" s="6" t="s">
        <v>26</v>
      </c>
      <c r="F49" s="6" t="s">
        <v>26</v>
      </c>
      <c r="G49" s="6" t="s">
        <v>26</v>
      </c>
      <c r="H49" s="1"/>
      <c r="I49" s="12"/>
      <c r="J49" s="11"/>
      <c r="K49" s="10"/>
      <c r="L49" s="10"/>
      <c r="M49" s="11"/>
      <c r="N49" s="10"/>
      <c r="O49" s="10"/>
      <c r="P49" s="10"/>
      <c r="Q49" s="10"/>
      <c r="R49" s="10"/>
      <c r="S49" s="11"/>
      <c r="T49" s="11"/>
      <c r="U49" s="10"/>
      <c r="V49" s="10"/>
      <c r="W49" s="1"/>
    </row>
    <row r="50" spans="1:23" ht="24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46</v>
      </c>
      <c r="I50" s="13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1"/>
      <c r="U50" s="10"/>
      <c r="V50" s="10"/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35</v>
      </c>
      <c r="I51" s="8">
        <f t="shared" ref="I51:J54" si="5">I59</f>
        <v>2771953</v>
      </c>
      <c r="J51" s="8">
        <f t="shared" si="5"/>
        <v>485594</v>
      </c>
      <c r="K51" s="10">
        <v>0</v>
      </c>
      <c r="L51" s="10">
        <v>0</v>
      </c>
      <c r="M51" s="9">
        <f>I51+J51+K51+L51</f>
        <v>3257547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3257547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36</v>
      </c>
      <c r="I52" s="8">
        <f t="shared" si="5"/>
        <v>3362400.32</v>
      </c>
      <c r="J52" s="8">
        <f t="shared" si="5"/>
        <v>101554.6</v>
      </c>
      <c r="K52" s="10">
        <v>0</v>
      </c>
      <c r="L52" s="10">
        <v>0</v>
      </c>
      <c r="M52" s="9">
        <f>I52+J52+K52+L52</f>
        <v>3463954.92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3463954.92</v>
      </c>
      <c r="T52" s="11">
        <f>M52/S52*100</f>
        <v>100</v>
      </c>
      <c r="U52" s="10">
        <v>0</v>
      </c>
      <c r="V52" s="10">
        <f>O52/S52*100</f>
        <v>0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37</v>
      </c>
      <c r="I53" s="8">
        <v>0</v>
      </c>
      <c r="J53" s="8">
        <f t="shared" si="5"/>
        <v>0</v>
      </c>
      <c r="K53" s="10">
        <v>0</v>
      </c>
      <c r="L53" s="10">
        <v>0</v>
      </c>
      <c r="M53" s="9">
        <f>I53+J53+K53+L53</f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0</v>
      </c>
      <c r="T53" s="11" t="e">
        <f>M53/S53*100</f>
        <v>#DIV/0!</v>
      </c>
      <c r="U53" s="10">
        <v>0</v>
      </c>
      <c r="V53" s="10" t="e">
        <f>O53/S53*100</f>
        <v>#DIV/0!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38</v>
      </c>
      <c r="I54" s="8">
        <f t="shared" si="5"/>
        <v>3352324.8799999994</v>
      </c>
      <c r="J54" s="8">
        <f t="shared" si="5"/>
        <v>101554.6</v>
      </c>
      <c r="K54" s="10">
        <v>0</v>
      </c>
      <c r="L54" s="10">
        <v>0</v>
      </c>
      <c r="M54" s="9">
        <f>I54+J54+K54+L54</f>
        <v>3453879.4799999995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9">
        <f>M54+R54</f>
        <v>3453879.4799999995</v>
      </c>
      <c r="T54" s="11">
        <f>M54/S54*100</f>
        <v>100</v>
      </c>
      <c r="U54" s="10">
        <v>0</v>
      </c>
      <c r="V54" s="10">
        <f>O54/S54*100</f>
        <v>0</v>
      </c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31</v>
      </c>
      <c r="I55" s="12">
        <f>I54/I51*100</f>
        <v>120.93729150530328</v>
      </c>
      <c r="J55" s="11">
        <f>J54/J51*100</f>
        <v>20.91347916160414</v>
      </c>
      <c r="K55" s="10">
        <v>0</v>
      </c>
      <c r="L55" s="10">
        <v>0</v>
      </c>
      <c r="M55" s="11">
        <f>M54/M51*100</f>
        <v>106.0270037546657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S54/S51*100</f>
        <v>106.0270037546657</v>
      </c>
      <c r="T55" s="11"/>
      <c r="U55" s="10"/>
      <c r="V55" s="10"/>
      <c r="W55" s="1"/>
    </row>
    <row r="56" spans="1:23" ht="15" customHeight="1">
      <c r="A56" s="1"/>
      <c r="B56" s="5" t="s">
        <v>33</v>
      </c>
      <c r="C56" s="6" t="s">
        <v>39</v>
      </c>
      <c r="D56" s="6" t="s">
        <v>41</v>
      </c>
      <c r="E56" s="6" t="s">
        <v>43</v>
      </c>
      <c r="F56" s="6" t="s">
        <v>45</v>
      </c>
      <c r="G56" s="6" t="s">
        <v>26</v>
      </c>
      <c r="H56" s="7" t="s">
        <v>32</v>
      </c>
      <c r="I56" s="19">
        <f>I54/I52*100</f>
        <v>99.700349778696179</v>
      </c>
      <c r="J56" s="20">
        <f>J54/J52*100</f>
        <v>100</v>
      </c>
      <c r="K56" s="15">
        <v>0</v>
      </c>
      <c r="L56" s="15">
        <v>0</v>
      </c>
      <c r="M56" s="11">
        <f>M54/M52*100</f>
        <v>99.709134782851024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1">
        <f>S54/S52*100</f>
        <v>99.709134782851024</v>
      </c>
      <c r="T56" s="11"/>
      <c r="U56" s="10"/>
      <c r="V56" s="10"/>
      <c r="W56" s="1"/>
    </row>
    <row r="57" spans="1:23" ht="15" customHeight="1">
      <c r="A57" s="1"/>
      <c r="B57" s="5" t="s">
        <v>26</v>
      </c>
      <c r="C57" s="6" t="s">
        <v>26</v>
      </c>
      <c r="D57" s="6" t="s">
        <v>26</v>
      </c>
      <c r="E57" s="6" t="s">
        <v>26</v>
      </c>
      <c r="F57" s="6" t="s">
        <v>26</v>
      </c>
      <c r="G57" s="6" t="s">
        <v>26</v>
      </c>
      <c r="H57" s="1"/>
      <c r="I57" s="19"/>
      <c r="J57" s="20"/>
      <c r="K57" s="15"/>
      <c r="L57" s="15"/>
      <c r="M57" s="11"/>
      <c r="N57" s="10"/>
      <c r="O57" s="10"/>
      <c r="P57" s="10"/>
      <c r="Q57" s="10"/>
      <c r="R57" s="10"/>
      <c r="S57" s="11"/>
      <c r="T57" s="11"/>
      <c r="U57" s="10"/>
      <c r="V57" s="10"/>
      <c r="W57" s="1"/>
    </row>
    <row r="58" spans="1:23" ht="18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48</v>
      </c>
      <c r="I58" s="14">
        <v>0</v>
      </c>
      <c r="J58" s="15">
        <v>0</v>
      </c>
      <c r="K58" s="15">
        <v>0</v>
      </c>
      <c r="L58" s="15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1"/>
      <c r="U58" s="10"/>
      <c r="V58" s="10"/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35</v>
      </c>
      <c r="I59" s="16">
        <v>2771953</v>
      </c>
      <c r="J59" s="17">
        <v>485594</v>
      </c>
      <c r="K59" s="15">
        <v>0</v>
      </c>
      <c r="L59" s="15">
        <v>0</v>
      </c>
      <c r="M59" s="9">
        <f>I59+J59+K59+L59</f>
        <v>3257547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3257547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36</v>
      </c>
      <c r="I60" s="16">
        <v>3362400.32</v>
      </c>
      <c r="J60" s="16">
        <v>101554.6</v>
      </c>
      <c r="K60" s="17"/>
      <c r="L60" s="15">
        <v>0</v>
      </c>
      <c r="M60" s="9">
        <f>I60+J60+K60+L60</f>
        <v>3463954.92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3463954.92</v>
      </c>
      <c r="T60" s="11">
        <f>M60/S60*100</f>
        <v>100</v>
      </c>
      <c r="U60" s="10">
        <v>0</v>
      </c>
      <c r="V60" s="10">
        <f>O60/S60*100</f>
        <v>0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37</v>
      </c>
      <c r="I61" s="16">
        <v>0</v>
      </c>
      <c r="J61" s="17">
        <v>0</v>
      </c>
      <c r="K61" s="15">
        <v>0</v>
      </c>
      <c r="L61" s="15">
        <v>0</v>
      </c>
      <c r="M61" s="9">
        <f>I61+J61+K61+L61</f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0</v>
      </c>
      <c r="T61" s="11" t="e">
        <f>M61/S61*100</f>
        <v>#DIV/0!</v>
      </c>
      <c r="U61" s="10">
        <v>0</v>
      </c>
      <c r="V61" s="10" t="e">
        <f>O61/S61*100</f>
        <v>#DIV/0!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38</v>
      </c>
      <c r="I62" s="16">
        <v>3352324.8799999994</v>
      </c>
      <c r="J62" s="17">
        <v>101554.6</v>
      </c>
      <c r="K62" s="15">
        <v>0</v>
      </c>
      <c r="L62" s="15">
        <v>0</v>
      </c>
      <c r="M62" s="9">
        <f>I62+J62+K62+L62</f>
        <v>3453879.4799999995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9">
        <f>M62+R62</f>
        <v>3453879.4799999995</v>
      </c>
      <c r="T62" s="11">
        <f>M62/S62*100</f>
        <v>100</v>
      </c>
      <c r="U62" s="10">
        <v>0</v>
      </c>
      <c r="V62" s="10">
        <f>O62/S62*100</f>
        <v>0</v>
      </c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31</v>
      </c>
      <c r="I63" s="19">
        <f>I62/I59*100</f>
        <v>120.93729150530328</v>
      </c>
      <c r="J63" s="20">
        <f>J62/J59*100</f>
        <v>20.91347916160414</v>
      </c>
      <c r="K63" s="15">
        <v>0</v>
      </c>
      <c r="L63" s="15">
        <v>0</v>
      </c>
      <c r="M63" s="11">
        <f>M62/M59*100</f>
        <v>106.0270037546657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S62/S59*100</f>
        <v>106.0270037546657</v>
      </c>
      <c r="T63" s="11"/>
      <c r="U63" s="10"/>
      <c r="V63" s="10"/>
      <c r="W63" s="1"/>
    </row>
    <row r="64" spans="1:23" ht="15" customHeight="1">
      <c r="A64" s="1"/>
      <c r="B64" s="5" t="s">
        <v>33</v>
      </c>
      <c r="C64" s="6" t="s">
        <v>39</v>
      </c>
      <c r="D64" s="6" t="s">
        <v>41</v>
      </c>
      <c r="E64" s="6" t="s">
        <v>43</v>
      </c>
      <c r="F64" s="6" t="s">
        <v>45</v>
      </c>
      <c r="G64" s="6" t="s">
        <v>47</v>
      </c>
      <c r="H64" s="7" t="s">
        <v>32</v>
      </c>
      <c r="I64" s="19">
        <f>I62/I60*100</f>
        <v>99.700349778696179</v>
      </c>
      <c r="J64" s="20">
        <f>J62/J60*100</f>
        <v>100</v>
      </c>
      <c r="K64" s="15">
        <v>0</v>
      </c>
      <c r="L64" s="15">
        <v>0</v>
      </c>
      <c r="M64" s="11">
        <f>M62/M60*100</f>
        <v>99.709134782851024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1">
        <f>S62/S60*100</f>
        <v>99.709134782851024</v>
      </c>
      <c r="T64" s="11"/>
      <c r="U64" s="10"/>
      <c r="V64" s="10"/>
      <c r="W64" s="1"/>
    </row>
    <row r="65" spans="1:23" ht="15" customHeight="1">
      <c r="A65" s="1"/>
      <c r="B65" s="5" t="s">
        <v>26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1"/>
      <c r="I65" s="19"/>
      <c r="J65" s="20"/>
      <c r="K65" s="15"/>
      <c r="L65" s="17"/>
      <c r="M65" s="11"/>
      <c r="N65" s="10"/>
      <c r="O65" s="10"/>
      <c r="P65" s="10"/>
      <c r="Q65" s="10"/>
      <c r="R65" s="10"/>
      <c r="S65" s="11"/>
      <c r="T65" s="11"/>
      <c r="U65" s="10"/>
      <c r="V65" s="10"/>
      <c r="W65" s="1"/>
    </row>
    <row r="66" spans="1:23" ht="18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50</v>
      </c>
      <c r="I66" s="13">
        <v>0</v>
      </c>
      <c r="J66" s="10">
        <v>0</v>
      </c>
      <c r="K66" s="10">
        <v>0</v>
      </c>
      <c r="L66" s="9"/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1"/>
      <c r="U66" s="10"/>
      <c r="V66" s="10"/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35</v>
      </c>
      <c r="I67" s="8">
        <f t="shared" ref="I67:J70" si="6">I75</f>
        <v>95031209</v>
      </c>
      <c r="J67" s="8">
        <f t="shared" si="6"/>
        <v>106218395</v>
      </c>
      <c r="K67" s="10">
        <v>0</v>
      </c>
      <c r="L67" s="9">
        <f>L75</f>
        <v>0</v>
      </c>
      <c r="M67" s="9">
        <f>I67+J67+K67+L67</f>
        <v>201249604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201249604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36</v>
      </c>
      <c r="I68" s="8">
        <f t="shared" si="6"/>
        <v>114952268.61</v>
      </c>
      <c r="J68" s="8">
        <f t="shared" si="6"/>
        <v>112101275.16000001</v>
      </c>
      <c r="K68" s="10">
        <v>0</v>
      </c>
      <c r="L68" s="9">
        <f>L76</f>
        <v>0</v>
      </c>
      <c r="M68" s="9">
        <f>I68+J68+K68+L68</f>
        <v>227053543.77000001</v>
      </c>
      <c r="N68" s="9"/>
      <c r="O68" s="9">
        <f>O76</f>
        <v>0</v>
      </c>
      <c r="P68" s="10">
        <v>0</v>
      </c>
      <c r="Q68" s="10">
        <v>0</v>
      </c>
      <c r="R68" s="9">
        <f>R76</f>
        <v>0</v>
      </c>
      <c r="S68" s="9">
        <f>M68+R68</f>
        <v>227053543.77000001</v>
      </c>
      <c r="T68" s="11">
        <f>M68/S68*100</f>
        <v>100</v>
      </c>
      <c r="U68" s="10">
        <v>0</v>
      </c>
      <c r="V68" s="11">
        <f>R68/S68*100</f>
        <v>0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37</v>
      </c>
      <c r="I69" s="8">
        <f t="shared" si="6"/>
        <v>0</v>
      </c>
      <c r="J69" s="8">
        <f t="shared" si="6"/>
        <v>0</v>
      </c>
      <c r="K69" s="10">
        <v>0</v>
      </c>
      <c r="L69" s="11">
        <f>L77</f>
        <v>0</v>
      </c>
      <c r="M69" s="9">
        <f>I69+J69+K69+L69</f>
        <v>0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0</v>
      </c>
      <c r="T69" s="11" t="e">
        <f>M69/S69*100</f>
        <v>#DIV/0!</v>
      </c>
      <c r="U69" s="10">
        <v>0</v>
      </c>
      <c r="V69" s="11" t="e">
        <f>R69/S69*100</f>
        <v>#DIV/0!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38</v>
      </c>
      <c r="I70" s="8">
        <f t="shared" si="6"/>
        <v>102907396.11999999</v>
      </c>
      <c r="J70" s="8">
        <f t="shared" si="6"/>
        <v>72641746.00999999</v>
      </c>
      <c r="K70" s="10">
        <v>0</v>
      </c>
      <c r="L70" s="11">
        <f>L78</f>
        <v>0</v>
      </c>
      <c r="M70" s="9">
        <f>I70+J70+K70+L70</f>
        <v>175549142.13</v>
      </c>
      <c r="N70" s="11"/>
      <c r="O70" s="11">
        <f>O78</f>
        <v>0</v>
      </c>
      <c r="P70" s="10">
        <v>0</v>
      </c>
      <c r="Q70" s="10">
        <v>0</v>
      </c>
      <c r="R70" s="11">
        <f>R78</f>
        <v>0</v>
      </c>
      <c r="S70" s="9">
        <f>M70+R70</f>
        <v>175549142.13</v>
      </c>
      <c r="T70" s="11">
        <f>M70/S70*100</f>
        <v>100</v>
      </c>
      <c r="U70" s="10">
        <v>0</v>
      </c>
      <c r="V70" s="11">
        <f>R70/S70*100</f>
        <v>0</v>
      </c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31</v>
      </c>
      <c r="I71" s="12">
        <f>I70/I67*100</f>
        <v>108.28800054516825</v>
      </c>
      <c r="J71" s="11">
        <f>J70/J67*100</f>
        <v>68.389045051942261</v>
      </c>
      <c r="K71" s="10">
        <v>0</v>
      </c>
      <c r="L71" s="9">
        <v>0</v>
      </c>
      <c r="M71" s="11">
        <f>M70/M67*100</f>
        <v>87.229559035554672</v>
      </c>
      <c r="N71" s="9"/>
      <c r="O71" s="9">
        <v>0</v>
      </c>
      <c r="P71" s="10">
        <v>0</v>
      </c>
      <c r="Q71" s="10">
        <v>0</v>
      </c>
      <c r="R71" s="9">
        <v>0</v>
      </c>
      <c r="S71" s="11">
        <f>S70/S67*100</f>
        <v>87.229559035554672</v>
      </c>
      <c r="T71" s="11"/>
      <c r="U71" s="10"/>
      <c r="V71" s="10"/>
      <c r="W71" s="1"/>
    </row>
    <row r="72" spans="1:23" ht="15" customHeight="1">
      <c r="A72" s="1"/>
      <c r="B72" s="5" t="s">
        <v>49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7" t="s">
        <v>32</v>
      </c>
      <c r="I72" s="12">
        <f>I70/I68*100</f>
        <v>89.521848819822083</v>
      </c>
      <c r="J72" s="11">
        <f>J70/J68*100</f>
        <v>64.800106784084136</v>
      </c>
      <c r="K72" s="10">
        <v>0</v>
      </c>
      <c r="L72" s="9" t="e">
        <f>L70/L68*100</f>
        <v>#DIV/0!</v>
      </c>
      <c r="M72" s="11">
        <f>M70/M68*100</f>
        <v>77.316186840856886</v>
      </c>
      <c r="N72" s="9"/>
      <c r="O72" s="9" t="e">
        <f>O70/O68*100</f>
        <v>#DIV/0!</v>
      </c>
      <c r="P72" s="10">
        <v>0</v>
      </c>
      <c r="Q72" s="10">
        <v>0</v>
      </c>
      <c r="R72" s="9" t="e">
        <f>R70/R68*100</f>
        <v>#DIV/0!</v>
      </c>
      <c r="S72" s="11">
        <f>S70/S68*100</f>
        <v>77.316186840856886</v>
      </c>
      <c r="T72" s="11"/>
      <c r="U72" s="10"/>
      <c r="V72" s="10"/>
      <c r="W72" s="1"/>
    </row>
    <row r="73" spans="1:23" ht="15" customHeight="1">
      <c r="A73" s="1"/>
      <c r="B73" s="5" t="s">
        <v>26</v>
      </c>
      <c r="C73" s="6" t="s">
        <v>26</v>
      </c>
      <c r="D73" s="6" t="s">
        <v>26</v>
      </c>
      <c r="E73" s="6" t="s">
        <v>26</v>
      </c>
      <c r="F73" s="6" t="s">
        <v>26</v>
      </c>
      <c r="G73" s="6" t="s">
        <v>26</v>
      </c>
      <c r="H73" s="1"/>
      <c r="I73" s="12"/>
      <c r="J73" s="11"/>
      <c r="K73" s="10"/>
      <c r="L73" s="9"/>
      <c r="M73" s="11"/>
      <c r="N73" s="10"/>
      <c r="O73" s="10"/>
      <c r="P73" s="10"/>
      <c r="Q73" s="10"/>
      <c r="R73" s="10"/>
      <c r="S73" s="11"/>
      <c r="T73" s="11"/>
      <c r="U73" s="10"/>
      <c r="V73" s="10"/>
      <c r="W73" s="1"/>
    </row>
    <row r="74" spans="1:23" ht="24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52</v>
      </c>
      <c r="I74" s="13">
        <v>0</v>
      </c>
      <c r="J74" s="10">
        <v>0</v>
      </c>
      <c r="K74" s="10">
        <v>0</v>
      </c>
      <c r="L74" s="9"/>
      <c r="M74" s="10">
        <v>0</v>
      </c>
      <c r="N74" s="10"/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1"/>
      <c r="U74" s="10"/>
      <c r="V74" s="10"/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35</v>
      </c>
      <c r="I75" s="8">
        <f t="shared" ref="I75:J78" si="7">I83</f>
        <v>95031209</v>
      </c>
      <c r="J75" s="8">
        <f t="shared" si="7"/>
        <v>106218395</v>
      </c>
      <c r="K75" s="10">
        <v>0</v>
      </c>
      <c r="L75" s="11">
        <f>L83</f>
        <v>0</v>
      </c>
      <c r="M75" s="9">
        <f>I75+J75+K75+L75</f>
        <v>201249604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201249604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36</v>
      </c>
      <c r="I76" s="8">
        <f t="shared" si="7"/>
        <v>114952268.61</v>
      </c>
      <c r="J76" s="8">
        <f t="shared" si="7"/>
        <v>112101275.16000001</v>
      </c>
      <c r="K76" s="10">
        <v>0</v>
      </c>
      <c r="L76" s="11">
        <f>L84</f>
        <v>0</v>
      </c>
      <c r="M76" s="9">
        <f>I76+J76+K76+L76</f>
        <v>227053543.77000001</v>
      </c>
      <c r="N76" s="9"/>
      <c r="O76" s="9">
        <f>O84</f>
        <v>0</v>
      </c>
      <c r="P76" s="10">
        <v>0</v>
      </c>
      <c r="Q76" s="10">
        <v>0</v>
      </c>
      <c r="R76" s="9">
        <f>R84</f>
        <v>0</v>
      </c>
      <c r="S76" s="9">
        <f>M76+R76</f>
        <v>227053543.77000001</v>
      </c>
      <c r="T76" s="11">
        <f>M76/S76*100</f>
        <v>100</v>
      </c>
      <c r="U76" s="10">
        <v>0</v>
      </c>
      <c r="V76" s="11">
        <f>R76/S76*100</f>
        <v>0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37</v>
      </c>
      <c r="I77" s="8">
        <f t="shared" si="7"/>
        <v>0</v>
      </c>
      <c r="J77" s="8">
        <f t="shared" si="7"/>
        <v>0</v>
      </c>
      <c r="K77" s="10">
        <v>0</v>
      </c>
      <c r="L77" s="9">
        <f>L85</f>
        <v>0</v>
      </c>
      <c r="M77" s="9">
        <f>I77+J77+K77+L77</f>
        <v>0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0</v>
      </c>
      <c r="T77" s="11" t="e">
        <f>M77/S77*100</f>
        <v>#DIV/0!</v>
      </c>
      <c r="U77" s="10">
        <v>0</v>
      </c>
      <c r="V77" s="11" t="e">
        <f>R77/S77*100</f>
        <v>#DIV/0!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38</v>
      </c>
      <c r="I78" s="8">
        <f t="shared" si="7"/>
        <v>102907396.11999999</v>
      </c>
      <c r="J78" s="8">
        <f t="shared" si="7"/>
        <v>72641746.00999999</v>
      </c>
      <c r="K78" s="10">
        <v>0</v>
      </c>
      <c r="L78" s="9">
        <f>L86</f>
        <v>0</v>
      </c>
      <c r="M78" s="9">
        <f>I78+J78+K78+L78</f>
        <v>175549142.13</v>
      </c>
      <c r="N78" s="11"/>
      <c r="O78" s="11">
        <f>O86</f>
        <v>0</v>
      </c>
      <c r="P78" s="10">
        <v>0</v>
      </c>
      <c r="Q78" s="10">
        <v>0</v>
      </c>
      <c r="R78" s="11">
        <f>R86</f>
        <v>0</v>
      </c>
      <c r="S78" s="9">
        <f>M78+R78</f>
        <v>175549142.13</v>
      </c>
      <c r="T78" s="11">
        <f>M78/S78*100</f>
        <v>100</v>
      </c>
      <c r="U78" s="10">
        <v>0</v>
      </c>
      <c r="V78" s="11">
        <f>R78/S78*100</f>
        <v>0</v>
      </c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31</v>
      </c>
      <c r="I79" s="12">
        <f>I78/I75*100</f>
        <v>108.28800054516825</v>
      </c>
      <c r="J79" s="11">
        <f>J78/J75*100</f>
        <v>68.389045051942261</v>
      </c>
      <c r="K79" s="10">
        <v>0</v>
      </c>
      <c r="L79" s="9">
        <v>0</v>
      </c>
      <c r="M79" s="11">
        <f>M78/M75*100</f>
        <v>87.229559035554672</v>
      </c>
      <c r="N79" s="9"/>
      <c r="O79" s="9">
        <v>0</v>
      </c>
      <c r="P79" s="10">
        <v>0</v>
      </c>
      <c r="Q79" s="10">
        <v>0</v>
      </c>
      <c r="R79" s="9">
        <v>0</v>
      </c>
      <c r="S79" s="11">
        <f>S78/S75*100</f>
        <v>87.229559035554672</v>
      </c>
      <c r="T79" s="11"/>
      <c r="U79" s="10"/>
      <c r="V79" s="10"/>
      <c r="W79" s="1"/>
    </row>
    <row r="80" spans="1:23" ht="15" customHeight="1">
      <c r="A80" s="1"/>
      <c r="B80" s="5" t="s">
        <v>49</v>
      </c>
      <c r="C80" s="6" t="s">
        <v>51</v>
      </c>
      <c r="D80" s="6" t="s">
        <v>26</v>
      </c>
      <c r="E80" s="6" t="s">
        <v>26</v>
      </c>
      <c r="F80" s="6" t="s">
        <v>26</v>
      </c>
      <c r="G80" s="6" t="s">
        <v>26</v>
      </c>
      <c r="H80" s="7" t="s">
        <v>32</v>
      </c>
      <c r="I80" s="12">
        <f>I78/I76*100</f>
        <v>89.521848819822083</v>
      </c>
      <c r="J80" s="11">
        <f>J78/J76*100</f>
        <v>64.800106784084136</v>
      </c>
      <c r="K80" s="10">
        <v>0</v>
      </c>
      <c r="L80" s="9" t="e">
        <f>L78/L76*100</f>
        <v>#DIV/0!</v>
      </c>
      <c r="M80" s="11">
        <f>M78/M76*100</f>
        <v>77.316186840856886</v>
      </c>
      <c r="N80" s="9"/>
      <c r="O80" s="9" t="e">
        <f>O78/O76*100</f>
        <v>#DIV/0!</v>
      </c>
      <c r="P80" s="10">
        <v>0</v>
      </c>
      <c r="Q80" s="10">
        <v>0</v>
      </c>
      <c r="R80" s="9" t="e">
        <f>R78/R76*100</f>
        <v>#DIV/0!</v>
      </c>
      <c r="S80" s="11">
        <f>S78/S76*100</f>
        <v>77.316186840856886</v>
      </c>
      <c r="T80" s="11"/>
      <c r="U80" s="10"/>
      <c r="V80" s="10"/>
      <c r="W80" s="1"/>
    </row>
    <row r="81" spans="1:23" ht="15" customHeight="1">
      <c r="A81" s="1"/>
      <c r="B81" s="5" t="s">
        <v>26</v>
      </c>
      <c r="C81" s="6" t="s">
        <v>26</v>
      </c>
      <c r="D81" s="6" t="s">
        <v>26</v>
      </c>
      <c r="E81" s="6" t="s">
        <v>26</v>
      </c>
      <c r="F81" s="6" t="s">
        <v>26</v>
      </c>
      <c r="G81" s="6" t="s">
        <v>26</v>
      </c>
      <c r="H81" s="1"/>
      <c r="I81" s="12"/>
      <c r="J81" s="11"/>
      <c r="K81" s="10"/>
      <c r="L81" s="11"/>
      <c r="M81" s="11"/>
      <c r="N81" s="10"/>
      <c r="O81" s="10"/>
      <c r="P81" s="10"/>
      <c r="Q81" s="10"/>
      <c r="R81" s="10"/>
      <c r="S81" s="11"/>
      <c r="T81" s="11"/>
      <c r="U81" s="10"/>
      <c r="V81" s="10"/>
      <c r="W81" s="1"/>
    </row>
    <row r="82" spans="1:23" ht="18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54</v>
      </c>
      <c r="I82" s="13">
        <v>0</v>
      </c>
      <c r="J82" s="10">
        <v>0</v>
      </c>
      <c r="K82" s="10">
        <v>0</v>
      </c>
      <c r="L82" s="11"/>
      <c r="M82" s="10">
        <v>0</v>
      </c>
      <c r="N82" s="10"/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1"/>
      <c r="U82" s="10"/>
      <c r="V82" s="10"/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35</v>
      </c>
      <c r="I83" s="8">
        <f t="shared" ref="I83:J86" si="8">I107+I147</f>
        <v>95031209</v>
      </c>
      <c r="J83" s="8">
        <f t="shared" si="8"/>
        <v>106218395</v>
      </c>
      <c r="K83" s="10">
        <v>0</v>
      </c>
      <c r="L83" s="9">
        <f>L107+L147</f>
        <v>0</v>
      </c>
      <c r="M83" s="9">
        <f>I83+J83+K83+L83</f>
        <v>201249604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201249604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36</v>
      </c>
      <c r="I84" s="8">
        <f t="shared" si="8"/>
        <v>114952268.61</v>
      </c>
      <c r="J84" s="8">
        <f t="shared" si="8"/>
        <v>112101275.16000001</v>
      </c>
      <c r="K84" s="10">
        <v>0</v>
      </c>
      <c r="L84" s="9">
        <f>L108+L148</f>
        <v>0</v>
      </c>
      <c r="M84" s="9">
        <f>I84+J84+K84+L84</f>
        <v>227053543.77000001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227053543.77000001</v>
      </c>
      <c r="T84" s="11">
        <f>M84/S84*100</f>
        <v>100</v>
      </c>
      <c r="U84" s="10">
        <v>0</v>
      </c>
      <c r="V84" s="11">
        <f>R84/S84*100</f>
        <v>0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37</v>
      </c>
      <c r="I85" s="8">
        <f t="shared" si="8"/>
        <v>0</v>
      </c>
      <c r="J85" s="8">
        <f t="shared" si="8"/>
        <v>0</v>
      </c>
      <c r="K85" s="10">
        <v>0</v>
      </c>
      <c r="L85" s="9">
        <f>L109+L149</f>
        <v>0</v>
      </c>
      <c r="M85" s="9">
        <f>I85+J85+K85+L85</f>
        <v>0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0</v>
      </c>
      <c r="T85" s="11" t="e">
        <f>M85/S85*100</f>
        <v>#DIV/0!</v>
      </c>
      <c r="U85" s="10">
        <v>0</v>
      </c>
      <c r="V85" s="11" t="e">
        <f>R85/S85*100</f>
        <v>#DIV/0!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38</v>
      </c>
      <c r="I86" s="8">
        <f t="shared" si="8"/>
        <v>102907396.11999999</v>
      </c>
      <c r="J86" s="8">
        <f t="shared" si="8"/>
        <v>72641746.00999999</v>
      </c>
      <c r="K86" s="10">
        <v>0</v>
      </c>
      <c r="L86" s="9">
        <f>L110+L150</f>
        <v>0</v>
      </c>
      <c r="M86" s="9">
        <f>I86+J86+K86+L86</f>
        <v>175549142.13</v>
      </c>
      <c r="N86" s="9"/>
      <c r="O86" s="9">
        <f>O110+O150</f>
        <v>0</v>
      </c>
      <c r="P86" s="10">
        <v>0</v>
      </c>
      <c r="Q86" s="10">
        <v>0</v>
      </c>
      <c r="R86" s="9">
        <f>R110+R150</f>
        <v>0</v>
      </c>
      <c r="S86" s="9">
        <f>M86+R86</f>
        <v>175549142.13</v>
      </c>
      <c r="T86" s="11">
        <f>M86/S86*100</f>
        <v>100</v>
      </c>
      <c r="U86" s="10">
        <v>0</v>
      </c>
      <c r="V86" s="11">
        <f>R86/S86*100</f>
        <v>0</v>
      </c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31</v>
      </c>
      <c r="I87" s="12">
        <f>I86/I83*100</f>
        <v>108.28800054516825</v>
      </c>
      <c r="J87" s="11">
        <f>J86/J83*100</f>
        <v>68.389045051942261</v>
      </c>
      <c r="K87" s="10">
        <v>0</v>
      </c>
      <c r="L87" s="11">
        <v>0</v>
      </c>
      <c r="M87" s="11">
        <f>M86/M83*100</f>
        <v>87.229559035554672</v>
      </c>
      <c r="N87" s="11"/>
      <c r="O87" s="11">
        <v>0</v>
      </c>
      <c r="P87" s="10">
        <v>0</v>
      </c>
      <c r="Q87" s="10">
        <v>0</v>
      </c>
      <c r="R87" s="11">
        <v>0</v>
      </c>
      <c r="S87" s="11">
        <f>S86/S83*100</f>
        <v>87.229559035554672</v>
      </c>
      <c r="T87" s="11"/>
      <c r="U87" s="10"/>
      <c r="V87" s="10"/>
      <c r="W87" s="1"/>
    </row>
    <row r="88" spans="1:23" ht="15" customHeight="1">
      <c r="A88" s="1"/>
      <c r="B88" s="5" t="s">
        <v>49</v>
      </c>
      <c r="C88" s="6" t="s">
        <v>51</v>
      </c>
      <c r="D88" s="6" t="s">
        <v>53</v>
      </c>
      <c r="E88" s="6" t="s">
        <v>26</v>
      </c>
      <c r="F88" s="6" t="s">
        <v>26</v>
      </c>
      <c r="G88" s="6" t="s">
        <v>26</v>
      </c>
      <c r="H88" s="7" t="s">
        <v>32</v>
      </c>
      <c r="I88" s="12">
        <f>I86/I84*100</f>
        <v>89.521848819822083</v>
      </c>
      <c r="J88" s="11">
        <f>J86/J84*100</f>
        <v>64.800106784084136</v>
      </c>
      <c r="K88" s="10">
        <v>0</v>
      </c>
      <c r="L88" s="11" t="e">
        <f>L86/L84*100</f>
        <v>#DIV/0!</v>
      </c>
      <c r="M88" s="11">
        <f>M86/M84*100</f>
        <v>77.316186840856886</v>
      </c>
      <c r="N88" s="11"/>
      <c r="O88" s="11" t="e">
        <f>O86/O84*100</f>
        <v>#DIV/0!</v>
      </c>
      <c r="P88" s="10">
        <v>0</v>
      </c>
      <c r="Q88" s="10">
        <v>0</v>
      </c>
      <c r="R88" s="11" t="e">
        <f>R86/R84*100</f>
        <v>#DIV/0!</v>
      </c>
      <c r="S88" s="11">
        <f>S86/S84*100</f>
        <v>77.316186840856886</v>
      </c>
      <c r="T88" s="11"/>
      <c r="U88" s="10"/>
      <c r="V88" s="10"/>
      <c r="W88" s="1"/>
    </row>
    <row r="89" spans="1:23" ht="15" customHeight="1">
      <c r="A89" s="1"/>
      <c r="B89" s="5" t="s">
        <v>26</v>
      </c>
      <c r="C89" s="6" t="s">
        <v>26</v>
      </c>
      <c r="D89" s="6" t="s">
        <v>26</v>
      </c>
      <c r="E89" s="6" t="s">
        <v>26</v>
      </c>
      <c r="F89" s="6" t="s">
        <v>26</v>
      </c>
      <c r="G89" s="6" t="s">
        <v>26</v>
      </c>
      <c r="H89" s="1"/>
      <c r="I89" s="12"/>
      <c r="J89" s="11"/>
      <c r="K89" s="10"/>
      <c r="L89" s="9"/>
      <c r="M89" s="11"/>
      <c r="N89" s="10"/>
      <c r="O89" s="10"/>
      <c r="P89" s="10"/>
      <c r="Q89" s="10"/>
      <c r="R89" s="9"/>
      <c r="S89" s="11"/>
      <c r="T89" s="11"/>
      <c r="U89" s="10"/>
      <c r="V89" s="10"/>
      <c r="W89" s="1"/>
    </row>
    <row r="90" spans="1:23" ht="18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56</v>
      </c>
      <c r="I90" s="13">
        <v>0</v>
      </c>
      <c r="J90" s="10">
        <v>0</v>
      </c>
      <c r="K90" s="10">
        <v>0</v>
      </c>
      <c r="L90" s="10">
        <v>0</v>
      </c>
      <c r="M90" s="10">
        <v>0</v>
      </c>
      <c r="N90" s="10"/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1"/>
      <c r="U90" s="10"/>
      <c r="V90" s="10"/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35</v>
      </c>
      <c r="I91" s="8">
        <f t="shared" ref="I91:J94" si="9">I99</f>
        <v>12182449</v>
      </c>
      <c r="J91" s="8">
        <f t="shared" si="9"/>
        <v>4511098</v>
      </c>
      <c r="K91" s="10">
        <v>0</v>
      </c>
      <c r="L91" s="10">
        <f>L99</f>
        <v>0</v>
      </c>
      <c r="M91" s="9">
        <f>I91+J91+K91+L91</f>
        <v>16693547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16693547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36</v>
      </c>
      <c r="I92" s="8">
        <f t="shared" si="9"/>
        <v>11819091</v>
      </c>
      <c r="J92" s="8">
        <f t="shared" si="9"/>
        <v>1325097.7999999998</v>
      </c>
      <c r="K92" s="10">
        <v>0</v>
      </c>
      <c r="L92" s="10">
        <f>L100</f>
        <v>0</v>
      </c>
      <c r="M92" s="9">
        <f>I92+J92+K92+L92</f>
        <v>13144188.800000001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13144188.800000001</v>
      </c>
      <c r="T92" s="11">
        <f>M92/S92*100</f>
        <v>100</v>
      </c>
      <c r="U92" s="10">
        <v>0</v>
      </c>
      <c r="V92" s="10">
        <f>O92/S92*100</f>
        <v>0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37</v>
      </c>
      <c r="I93" s="8">
        <f t="shared" si="9"/>
        <v>0</v>
      </c>
      <c r="J93" s="8">
        <f t="shared" si="9"/>
        <v>0</v>
      </c>
      <c r="K93" s="10">
        <v>0</v>
      </c>
      <c r="L93" s="10">
        <f>L101</f>
        <v>0</v>
      </c>
      <c r="M93" s="9">
        <f>I93+J93+K93+L93</f>
        <v>0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0</v>
      </c>
      <c r="T93" s="11" t="e">
        <f>M93/S93*100</f>
        <v>#DIV/0!</v>
      </c>
      <c r="U93" s="10">
        <v>0</v>
      </c>
      <c r="V93" s="10" t="e">
        <f>O93/S93*100</f>
        <v>#DIV/0!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38</v>
      </c>
      <c r="I94" s="8">
        <f t="shared" si="9"/>
        <v>17294534.669999998</v>
      </c>
      <c r="J94" s="8">
        <f t="shared" si="9"/>
        <v>1325097.7999999998</v>
      </c>
      <c r="K94" s="10">
        <v>0</v>
      </c>
      <c r="L94" s="10">
        <f>L102</f>
        <v>0</v>
      </c>
      <c r="M94" s="9">
        <f>I94+J94+K94+L94</f>
        <v>18619632.469999999</v>
      </c>
      <c r="N94" s="10"/>
      <c r="O94" s="10">
        <v>0</v>
      </c>
      <c r="P94" s="10">
        <v>0</v>
      </c>
      <c r="Q94" s="10">
        <v>0</v>
      </c>
      <c r="R94" s="10">
        <v>0</v>
      </c>
      <c r="S94" s="9">
        <f>M94+R94</f>
        <v>18619632.469999999</v>
      </c>
      <c r="T94" s="11">
        <f>M94/S94*100</f>
        <v>100</v>
      </c>
      <c r="U94" s="10">
        <v>0</v>
      </c>
      <c r="V94" s="10">
        <f>O94/S94*100</f>
        <v>0</v>
      </c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31</v>
      </c>
      <c r="I95" s="12">
        <f>I94/I91*100</f>
        <v>141.96270938626543</v>
      </c>
      <c r="J95" s="11">
        <f>J94/J91*100</f>
        <v>29.374174535778202</v>
      </c>
      <c r="K95" s="10">
        <v>0</v>
      </c>
      <c r="L95" s="10">
        <v>0</v>
      </c>
      <c r="M95" s="11">
        <f>M94/M91*100</f>
        <v>111.5379042572558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S94/S91*100</f>
        <v>111.5379042572558</v>
      </c>
      <c r="T95" s="11"/>
      <c r="U95" s="10"/>
      <c r="V95" s="10"/>
      <c r="W95" s="1"/>
    </row>
    <row r="96" spans="1:23" ht="15" customHeight="1">
      <c r="A96" s="1"/>
      <c r="B96" s="5" t="s">
        <v>49</v>
      </c>
      <c r="C96" s="6" t="s">
        <v>51</v>
      </c>
      <c r="D96" s="6" t="s">
        <v>53</v>
      </c>
      <c r="E96" s="6" t="s">
        <v>55</v>
      </c>
      <c r="F96" s="6" t="s">
        <v>26</v>
      </c>
      <c r="G96" s="6" t="s">
        <v>26</v>
      </c>
      <c r="H96" s="7" t="s">
        <v>32</v>
      </c>
      <c r="I96" s="12">
        <f>I94/I92*100</f>
        <v>146.32711322723549</v>
      </c>
      <c r="J96" s="11">
        <f>J94/J92*100</f>
        <v>100</v>
      </c>
      <c r="K96" s="10">
        <v>0</v>
      </c>
      <c r="L96" s="10">
        <v>0</v>
      </c>
      <c r="M96" s="11">
        <f>M94/M92*100</f>
        <v>141.65676370990653</v>
      </c>
      <c r="N96" s="10"/>
      <c r="O96" s="10">
        <v>0</v>
      </c>
      <c r="P96" s="10">
        <v>0</v>
      </c>
      <c r="Q96" s="10">
        <v>0</v>
      </c>
      <c r="R96" s="10">
        <v>0</v>
      </c>
      <c r="S96" s="11">
        <f>S94/S92*100</f>
        <v>141.65676370990653</v>
      </c>
      <c r="T96" s="11"/>
      <c r="U96" s="10"/>
      <c r="V96" s="10"/>
      <c r="W96" s="1"/>
    </row>
    <row r="97" spans="1:23" ht="15" customHeight="1">
      <c r="A97" s="1"/>
      <c r="B97" s="5" t="s">
        <v>26</v>
      </c>
      <c r="C97" s="6" t="s">
        <v>26</v>
      </c>
      <c r="D97" s="6" t="s">
        <v>26</v>
      </c>
      <c r="E97" s="6" t="s">
        <v>26</v>
      </c>
      <c r="F97" s="6" t="s">
        <v>26</v>
      </c>
      <c r="G97" s="6" t="s">
        <v>26</v>
      </c>
      <c r="H97" s="1"/>
      <c r="I97" s="12"/>
      <c r="J97" s="11"/>
      <c r="K97" s="10"/>
      <c r="L97" s="10"/>
      <c r="M97" s="11"/>
      <c r="N97" s="10"/>
      <c r="O97" s="10"/>
      <c r="P97" s="10"/>
      <c r="Q97" s="10"/>
      <c r="R97" s="10"/>
      <c r="S97" s="11"/>
      <c r="T97" s="11"/>
      <c r="U97" s="10"/>
      <c r="V97" s="10"/>
      <c r="W97" s="1"/>
    </row>
    <row r="98" spans="1:23" ht="18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58</v>
      </c>
      <c r="I98" s="13">
        <v>0</v>
      </c>
      <c r="J98" s="10">
        <v>0</v>
      </c>
      <c r="K98" s="10">
        <v>0</v>
      </c>
      <c r="L98" s="10">
        <v>0</v>
      </c>
      <c r="M98" s="10">
        <v>0</v>
      </c>
      <c r="N98" s="10"/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1"/>
      <c r="U98" s="10"/>
      <c r="V98" s="10"/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35</v>
      </c>
      <c r="I99" s="8">
        <f t="shared" ref="I99:J102" si="10">I107</f>
        <v>12182449</v>
      </c>
      <c r="J99" s="8">
        <f>J107</f>
        <v>4511098</v>
      </c>
      <c r="K99" s="10">
        <v>0</v>
      </c>
      <c r="L99" s="10">
        <f>L107</f>
        <v>0</v>
      </c>
      <c r="M99" s="9">
        <f>I99+J99+K99+L99</f>
        <v>16693547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16693547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36</v>
      </c>
      <c r="I100" s="8">
        <v>11819091</v>
      </c>
      <c r="J100" s="8">
        <f t="shared" si="10"/>
        <v>1325097.7999999998</v>
      </c>
      <c r="K100" s="10">
        <v>0</v>
      </c>
      <c r="L100" s="10">
        <f>L108</f>
        <v>0</v>
      </c>
      <c r="M100" s="9">
        <f>I100+J100+K100+L100</f>
        <v>13144188.800000001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13144188.800000001</v>
      </c>
      <c r="T100" s="11">
        <f>M100/S100*100</f>
        <v>100</v>
      </c>
      <c r="U100" s="10">
        <v>0</v>
      </c>
      <c r="V100" s="10">
        <f>O100/S100*100</f>
        <v>0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37</v>
      </c>
      <c r="I101" s="8">
        <f t="shared" si="10"/>
        <v>0</v>
      </c>
      <c r="J101" s="8">
        <f t="shared" si="10"/>
        <v>0</v>
      </c>
      <c r="K101" s="10">
        <v>0</v>
      </c>
      <c r="L101" s="10">
        <f>L109</f>
        <v>0</v>
      </c>
      <c r="M101" s="9">
        <f>I101+J101+K101+L101</f>
        <v>0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0</v>
      </c>
      <c r="T101" s="11" t="e">
        <f>M101/S101*100</f>
        <v>#DIV/0!</v>
      </c>
      <c r="U101" s="10">
        <v>0</v>
      </c>
      <c r="V101" s="10" t="e">
        <f>O101/S101*100</f>
        <v>#DIV/0!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38</v>
      </c>
      <c r="I102" s="8">
        <f t="shared" si="10"/>
        <v>17294534.669999998</v>
      </c>
      <c r="J102" s="8">
        <f t="shared" si="10"/>
        <v>1325097.7999999998</v>
      </c>
      <c r="K102" s="10">
        <v>0</v>
      </c>
      <c r="L102" s="10">
        <f>L110</f>
        <v>0</v>
      </c>
      <c r="M102" s="9">
        <f>I102+J102+K102+L102</f>
        <v>18619632.469999999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9">
        <f>M102+R102</f>
        <v>18619632.469999999</v>
      </c>
      <c r="T102" s="11">
        <f>M102/S102*100</f>
        <v>100</v>
      </c>
      <c r="U102" s="10">
        <v>0</v>
      </c>
      <c r="V102" s="10">
        <f>O102/S102*100</f>
        <v>0</v>
      </c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7" t="s">
        <v>31</v>
      </c>
      <c r="I103" s="12">
        <f>I102/I99*100</f>
        <v>141.96270938626543</v>
      </c>
      <c r="J103" s="11">
        <f>J102/J99*100</f>
        <v>29.374174535778202</v>
      </c>
      <c r="K103" s="10">
        <v>0</v>
      </c>
      <c r="L103" s="10">
        <v>0</v>
      </c>
      <c r="M103" s="11">
        <f>M102/M99*100</f>
        <v>111.5379042572558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S102/S99*100</f>
        <v>111.5379042572558</v>
      </c>
      <c r="T103" s="11"/>
      <c r="U103" s="10"/>
      <c r="V103" s="10"/>
      <c r="W103" s="1"/>
    </row>
    <row r="104" spans="1:23" ht="15" customHeight="1">
      <c r="A104" s="1"/>
      <c r="B104" s="5" t="s">
        <v>49</v>
      </c>
      <c r="C104" s="6" t="s">
        <v>51</v>
      </c>
      <c r="D104" s="6" t="s">
        <v>53</v>
      </c>
      <c r="E104" s="6" t="s">
        <v>55</v>
      </c>
      <c r="F104" s="6" t="s">
        <v>57</v>
      </c>
      <c r="G104" s="6" t="s">
        <v>26</v>
      </c>
      <c r="H104" s="18" t="s">
        <v>32</v>
      </c>
      <c r="I104" s="19">
        <f>I102/I100*100</f>
        <v>146.32711322723549</v>
      </c>
      <c r="J104" s="20">
        <f>J102/J100*100</f>
        <v>100</v>
      </c>
      <c r="K104" s="15">
        <v>0</v>
      </c>
      <c r="L104" s="10">
        <v>0</v>
      </c>
      <c r="M104" s="11">
        <f>M102/M100*100</f>
        <v>141.65676370990653</v>
      </c>
      <c r="N104" s="10"/>
      <c r="O104" s="10">
        <v>0</v>
      </c>
      <c r="P104" s="10">
        <v>0</v>
      </c>
      <c r="Q104" s="10">
        <v>0</v>
      </c>
      <c r="R104" s="10">
        <v>0</v>
      </c>
      <c r="S104" s="11">
        <f>S102/S100*100</f>
        <v>141.65676370990653</v>
      </c>
      <c r="T104" s="11"/>
      <c r="U104" s="10"/>
      <c r="V104" s="10"/>
      <c r="W104" s="1"/>
    </row>
    <row r="105" spans="1:23" ht="15" customHeight="1">
      <c r="A105" s="1"/>
      <c r="B105" s="5" t="s">
        <v>26</v>
      </c>
      <c r="C105" s="6" t="s">
        <v>26</v>
      </c>
      <c r="D105" s="6" t="s">
        <v>26</v>
      </c>
      <c r="E105" s="6" t="s">
        <v>26</v>
      </c>
      <c r="F105" s="6" t="s">
        <v>26</v>
      </c>
      <c r="G105" s="6" t="s">
        <v>26</v>
      </c>
      <c r="H105" s="21"/>
      <c r="I105" s="19"/>
      <c r="J105" s="20"/>
      <c r="K105" s="15"/>
      <c r="L105" s="10"/>
      <c r="M105" s="11"/>
      <c r="N105" s="10"/>
      <c r="O105" s="10"/>
      <c r="P105" s="10"/>
      <c r="Q105" s="10"/>
      <c r="R105" s="10"/>
      <c r="S105" s="11"/>
      <c r="T105" s="11"/>
      <c r="U105" s="10"/>
      <c r="V105" s="10"/>
      <c r="W105" s="1"/>
    </row>
    <row r="106" spans="1:23" ht="18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48</v>
      </c>
      <c r="I106" s="14">
        <v>0</v>
      </c>
      <c r="J106" s="15">
        <v>0</v>
      </c>
      <c r="K106" s="15">
        <v>0</v>
      </c>
      <c r="L106" s="10">
        <v>0</v>
      </c>
      <c r="M106" s="10">
        <v>0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1"/>
      <c r="U106" s="10"/>
      <c r="V106" s="10"/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35</v>
      </c>
      <c r="I107" s="16">
        <v>12182449</v>
      </c>
      <c r="J107" s="17">
        <v>4511098</v>
      </c>
      <c r="K107" s="15">
        <v>0</v>
      </c>
      <c r="L107" s="10">
        <v>0</v>
      </c>
      <c r="M107" s="9">
        <f>I107+J107+K107+L107</f>
        <v>16693547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16693547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36</v>
      </c>
      <c r="I108" s="16">
        <v>17369439.010000002</v>
      </c>
      <c r="J108" s="17">
        <v>1325097.7999999998</v>
      </c>
      <c r="K108" s="15">
        <v>0</v>
      </c>
      <c r="L108" s="10">
        <v>0</v>
      </c>
      <c r="M108" s="9">
        <f>I108+J108+K108+L108</f>
        <v>18694536.810000002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18694536.810000002</v>
      </c>
      <c r="T108" s="11">
        <f>M108/S108*100</f>
        <v>100</v>
      </c>
      <c r="U108" s="10">
        <v>0</v>
      </c>
      <c r="V108" s="10">
        <f>O108/S108*100</f>
        <v>0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18" t="s">
        <v>37</v>
      </c>
      <c r="I109" s="16">
        <v>0</v>
      </c>
      <c r="J109" s="16">
        <v>0</v>
      </c>
      <c r="K109" s="15">
        <v>0</v>
      </c>
      <c r="L109" s="10">
        <v>0</v>
      </c>
      <c r="M109" s="9">
        <f>I109+J109+K109+L109</f>
        <v>0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0</v>
      </c>
      <c r="T109" s="11" t="e">
        <f>M109/S109*100</f>
        <v>#DIV/0!</v>
      </c>
      <c r="U109" s="10">
        <v>0</v>
      </c>
      <c r="V109" s="10" t="e">
        <f>O109/S109*100</f>
        <v>#DIV/0!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38</v>
      </c>
      <c r="I110" s="16">
        <v>17294534.669999998</v>
      </c>
      <c r="J110" s="17">
        <v>1325097.7999999998</v>
      </c>
      <c r="K110" s="10">
        <v>0</v>
      </c>
      <c r="L110" s="10">
        <v>0</v>
      </c>
      <c r="M110" s="9">
        <f>I110+J110+K110+L110</f>
        <v>18619632.469999999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9">
        <f>M110+R110</f>
        <v>18619632.469999999</v>
      </c>
      <c r="T110" s="11">
        <f>M110/S110*100</f>
        <v>100</v>
      </c>
      <c r="U110" s="10">
        <v>0</v>
      </c>
      <c r="V110" s="10">
        <f>O110/S110*100</f>
        <v>0</v>
      </c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31</v>
      </c>
      <c r="I111" s="19">
        <f>I110/I107*100</f>
        <v>141.96270938626543</v>
      </c>
      <c r="J111" s="20">
        <f>J110/J107*100</f>
        <v>29.374174535778202</v>
      </c>
      <c r="K111" s="10">
        <v>0</v>
      </c>
      <c r="L111" s="10">
        <v>0</v>
      </c>
      <c r="M111" s="11">
        <f>M110/M107*100</f>
        <v>111.5379042572558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S110/S107*100</f>
        <v>111.5379042572558</v>
      </c>
      <c r="T111" s="11"/>
      <c r="U111" s="10"/>
      <c r="V111" s="10"/>
      <c r="W111" s="1"/>
    </row>
    <row r="112" spans="1:23" ht="15" customHeight="1">
      <c r="A112" s="1"/>
      <c r="B112" s="5" t="s">
        <v>49</v>
      </c>
      <c r="C112" s="6" t="s">
        <v>51</v>
      </c>
      <c r="D112" s="6" t="s">
        <v>53</v>
      </c>
      <c r="E112" s="6" t="s">
        <v>55</v>
      </c>
      <c r="F112" s="6" t="s">
        <v>57</v>
      </c>
      <c r="G112" s="6" t="s">
        <v>47</v>
      </c>
      <c r="H112" s="7" t="s">
        <v>32</v>
      </c>
      <c r="I112" s="19">
        <f>I110/I108*100</f>
        <v>99.568757862836677</v>
      </c>
      <c r="J112" s="20">
        <f>J110/J108*100</f>
        <v>100</v>
      </c>
      <c r="K112" s="10">
        <v>0</v>
      </c>
      <c r="L112" s="10">
        <v>0</v>
      </c>
      <c r="M112" s="11">
        <f>M110/M108*100</f>
        <v>99.599324975198442</v>
      </c>
      <c r="N112" s="10"/>
      <c r="O112" s="10">
        <v>0</v>
      </c>
      <c r="P112" s="10">
        <v>0</v>
      </c>
      <c r="Q112" s="10">
        <v>0</v>
      </c>
      <c r="R112" s="10">
        <v>0</v>
      </c>
      <c r="S112" s="11">
        <f>S110/S108*100</f>
        <v>99.599324975198442</v>
      </c>
      <c r="T112" s="11"/>
      <c r="U112" s="10"/>
      <c r="V112" s="10"/>
      <c r="W112" s="1"/>
    </row>
    <row r="113" spans="1:23" ht="15" customHeight="1">
      <c r="A113" s="1"/>
      <c r="B113" s="5" t="s">
        <v>26</v>
      </c>
      <c r="C113" s="6" t="s">
        <v>26</v>
      </c>
      <c r="D113" s="6" t="s">
        <v>26</v>
      </c>
      <c r="E113" s="6" t="s">
        <v>26</v>
      </c>
      <c r="F113" s="6" t="s">
        <v>26</v>
      </c>
      <c r="G113" s="6" t="s">
        <v>26</v>
      </c>
      <c r="H113" s="1"/>
      <c r="I113" s="19"/>
      <c r="J113" s="20"/>
      <c r="K113" s="10"/>
      <c r="L113" s="9"/>
      <c r="M113" s="11"/>
      <c r="N113" s="10"/>
      <c r="O113" s="10"/>
      <c r="P113" s="10"/>
      <c r="Q113" s="10"/>
      <c r="R113" s="10"/>
      <c r="S113" s="11"/>
      <c r="T113" s="11"/>
      <c r="U113" s="10"/>
      <c r="V113" s="10"/>
      <c r="W113" s="1"/>
    </row>
    <row r="114" spans="1:23" ht="18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60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1"/>
      <c r="U114" s="10"/>
      <c r="V114" s="10"/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35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36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37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38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31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49</v>
      </c>
      <c r="C120" s="6" t="s">
        <v>51</v>
      </c>
      <c r="D120" s="6" t="s">
        <v>53</v>
      </c>
      <c r="E120" s="6" t="s">
        <v>55</v>
      </c>
      <c r="F120" s="6" t="s">
        <v>59</v>
      </c>
      <c r="G120" s="6" t="s">
        <v>26</v>
      </c>
      <c r="H120" s="7" t="s">
        <v>32</v>
      </c>
      <c r="I120" s="13">
        <v>0</v>
      </c>
      <c r="J120" s="10">
        <v>0</v>
      </c>
      <c r="K120" s="10">
        <v>0</v>
      </c>
      <c r="L120" s="10">
        <v>0</v>
      </c>
      <c r="M120" s="10">
        <v>0</v>
      </c>
      <c r="N120" s="10"/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/>
      <c r="U120" s="10"/>
      <c r="V120" s="10"/>
      <c r="W120" s="1"/>
    </row>
    <row r="121" spans="1:23" ht="15" customHeight="1">
      <c r="A121" s="1"/>
      <c r="B121" s="5" t="s">
        <v>26</v>
      </c>
      <c r="C121" s="6" t="s">
        <v>26</v>
      </c>
      <c r="D121" s="6" t="s">
        <v>26</v>
      </c>
      <c r="E121" s="6" t="s">
        <v>26</v>
      </c>
      <c r="F121" s="6" t="s">
        <v>26</v>
      </c>
      <c r="G121" s="6" t="s">
        <v>26</v>
      </c>
      <c r="H121" s="1"/>
      <c r="I121" s="13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"/>
    </row>
    <row r="122" spans="1:23" ht="18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48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/>
      <c r="U122" s="10"/>
      <c r="V122" s="10"/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35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36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37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38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31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49</v>
      </c>
      <c r="C128" s="6" t="s">
        <v>51</v>
      </c>
      <c r="D128" s="6" t="s">
        <v>53</v>
      </c>
      <c r="E128" s="6" t="s">
        <v>55</v>
      </c>
      <c r="F128" s="6" t="s">
        <v>59</v>
      </c>
      <c r="G128" s="6" t="s">
        <v>47</v>
      </c>
      <c r="H128" s="7" t="s">
        <v>32</v>
      </c>
      <c r="I128" s="13">
        <v>0</v>
      </c>
      <c r="J128" s="10">
        <v>0</v>
      </c>
      <c r="K128" s="10">
        <v>0</v>
      </c>
      <c r="L128" s="10">
        <v>0</v>
      </c>
      <c r="M128" s="10">
        <v>0</v>
      </c>
      <c r="N128" s="10"/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/>
      <c r="U128" s="10"/>
      <c r="V128" s="10"/>
      <c r="W128" s="1"/>
    </row>
    <row r="129" spans="1:23" ht="15" customHeight="1">
      <c r="A129" s="1"/>
      <c r="B129" s="5" t="s">
        <v>26</v>
      </c>
      <c r="C129" s="6" t="s">
        <v>26</v>
      </c>
      <c r="D129" s="6" t="s">
        <v>26</v>
      </c>
      <c r="E129" s="6" t="s">
        <v>26</v>
      </c>
      <c r="F129" s="6" t="s">
        <v>26</v>
      </c>
      <c r="G129" s="6" t="s">
        <v>26</v>
      </c>
      <c r="H129" s="1"/>
      <c r="I129" s="13"/>
      <c r="J129" s="10"/>
      <c r="K129" s="10"/>
      <c r="L129" s="11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"/>
    </row>
    <row r="130" spans="1:23" ht="18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62</v>
      </c>
      <c r="I130" s="13">
        <v>0</v>
      </c>
      <c r="J130" s="10">
        <v>0</v>
      </c>
      <c r="K130" s="10"/>
      <c r="L130" s="10">
        <v>0</v>
      </c>
      <c r="M130" s="10">
        <v>0</v>
      </c>
      <c r="N130" s="10"/>
      <c r="O130" s="10">
        <v>0</v>
      </c>
      <c r="P130" s="10">
        <v>0</v>
      </c>
      <c r="Q130" s="10">
        <v>0</v>
      </c>
      <c r="R130" s="9"/>
      <c r="S130" s="10">
        <v>0</v>
      </c>
      <c r="T130" s="10"/>
      <c r="U130" s="10"/>
      <c r="V130" s="10"/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35</v>
      </c>
      <c r="I131" s="8">
        <f t="shared" ref="I131:J134" si="11">I139</f>
        <v>82848760</v>
      </c>
      <c r="J131" s="8">
        <f t="shared" si="11"/>
        <v>101707297</v>
      </c>
      <c r="K131" s="8"/>
      <c r="L131" s="8">
        <f>L139</f>
        <v>0</v>
      </c>
      <c r="M131" s="9">
        <f>I131+J131+K131+L131</f>
        <v>184556057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184556057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36</v>
      </c>
      <c r="I132" s="8">
        <f t="shared" si="11"/>
        <v>97582829.599999994</v>
      </c>
      <c r="J132" s="8">
        <f t="shared" si="11"/>
        <v>110776177.36000001</v>
      </c>
      <c r="K132" s="8"/>
      <c r="L132" s="8">
        <f>L140</f>
        <v>0</v>
      </c>
      <c r="M132" s="9">
        <f>I132+J132+K132+L132</f>
        <v>208359006.96000001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208359006.96000001</v>
      </c>
      <c r="T132" s="11">
        <f>M132/S132*100</f>
        <v>100</v>
      </c>
      <c r="U132" s="10">
        <v>0</v>
      </c>
      <c r="V132" s="11">
        <f>R132/S132*100</f>
        <v>0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37</v>
      </c>
      <c r="I133" s="8">
        <f t="shared" si="11"/>
        <v>0</v>
      </c>
      <c r="J133" s="8">
        <f t="shared" si="11"/>
        <v>0</v>
      </c>
      <c r="K133" s="8"/>
      <c r="L133" s="8">
        <f>L141</f>
        <v>0</v>
      </c>
      <c r="M133" s="9">
        <f>I133+J133+K133+L133</f>
        <v>0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0</v>
      </c>
      <c r="T133" s="11" t="e">
        <f>M133/S133*100</f>
        <v>#DIV/0!</v>
      </c>
      <c r="U133" s="10">
        <v>0</v>
      </c>
      <c r="V133" s="11" t="e">
        <f>R133/S133*100</f>
        <v>#DIV/0!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38</v>
      </c>
      <c r="I134" s="8">
        <f t="shared" si="11"/>
        <v>85612861.449999988</v>
      </c>
      <c r="J134" s="8">
        <f t="shared" si="11"/>
        <v>71316648.209999993</v>
      </c>
      <c r="K134" s="8"/>
      <c r="L134" s="8">
        <f>L142</f>
        <v>0</v>
      </c>
      <c r="M134" s="9">
        <f>I134+J134+K134+L134</f>
        <v>156929509.65999997</v>
      </c>
      <c r="N134" s="8"/>
      <c r="O134" s="8">
        <f>O142</f>
        <v>0</v>
      </c>
      <c r="P134" s="10">
        <v>0</v>
      </c>
      <c r="Q134" s="10">
        <v>0</v>
      </c>
      <c r="R134" s="8">
        <f>R142</f>
        <v>0</v>
      </c>
      <c r="S134" s="9">
        <f>M134+R134</f>
        <v>156929509.65999997</v>
      </c>
      <c r="T134" s="11">
        <f>M134/S134*100</f>
        <v>100</v>
      </c>
      <c r="U134" s="10">
        <v>0</v>
      </c>
      <c r="V134" s="11">
        <f>R134/S134*100</f>
        <v>0</v>
      </c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31</v>
      </c>
      <c r="I135" s="12">
        <f>I134/I131*100</f>
        <v>103.33632205237591</v>
      </c>
      <c r="J135" s="11">
        <f>J134/J131*100</f>
        <v>70.119500088572792</v>
      </c>
      <c r="K135" s="11"/>
      <c r="L135" s="11">
        <v>0</v>
      </c>
      <c r="M135" s="11">
        <f>M134/M131*100</f>
        <v>85.030809723031723</v>
      </c>
      <c r="N135" s="11"/>
      <c r="O135" s="11">
        <v>0</v>
      </c>
      <c r="P135" s="10">
        <v>0</v>
      </c>
      <c r="Q135" s="10">
        <v>0</v>
      </c>
      <c r="R135" s="11">
        <v>0</v>
      </c>
      <c r="S135" s="11">
        <f>S134/S131*100</f>
        <v>85.030809723031723</v>
      </c>
      <c r="T135" s="11"/>
      <c r="U135" s="10"/>
      <c r="V135" s="10"/>
      <c r="W135" s="1"/>
    </row>
    <row r="136" spans="1:23" ht="15" customHeight="1">
      <c r="A136" s="1"/>
      <c r="B136" s="5" t="s">
        <v>49</v>
      </c>
      <c r="C136" s="6" t="s">
        <v>51</v>
      </c>
      <c r="D136" s="6" t="s">
        <v>53</v>
      </c>
      <c r="E136" s="6" t="s">
        <v>61</v>
      </c>
      <c r="F136" s="6" t="s">
        <v>26</v>
      </c>
      <c r="G136" s="6" t="s">
        <v>26</v>
      </c>
      <c r="H136" s="7" t="s">
        <v>32</v>
      </c>
      <c r="I136" s="12">
        <f>I134/I132*100</f>
        <v>87.73353037715151</v>
      </c>
      <c r="J136" s="11">
        <f>J134/J132*100</f>
        <v>64.37904783285255</v>
      </c>
      <c r="K136" s="11"/>
      <c r="L136" s="11" t="e">
        <f>L134/L132*100</f>
        <v>#DIV/0!</v>
      </c>
      <c r="M136" s="11">
        <f>M134/M132*100</f>
        <v>75.316883080618013</v>
      </c>
      <c r="N136" s="11"/>
      <c r="O136" s="11" t="e">
        <f>O134/O132*100</f>
        <v>#DIV/0!</v>
      </c>
      <c r="P136" s="10">
        <v>0</v>
      </c>
      <c r="Q136" s="10">
        <v>0</v>
      </c>
      <c r="R136" s="11" t="e">
        <f>R134/R132*100</f>
        <v>#DIV/0!</v>
      </c>
      <c r="S136" s="11">
        <f>S134/S132*100</f>
        <v>75.316883080618013</v>
      </c>
      <c r="T136" s="11"/>
      <c r="U136" s="10"/>
      <c r="V136" s="10"/>
      <c r="W136" s="1"/>
    </row>
    <row r="137" spans="1:23" ht="15" customHeight="1">
      <c r="A137" s="1"/>
      <c r="B137" s="5" t="s">
        <v>26</v>
      </c>
      <c r="C137" s="6" t="s">
        <v>26</v>
      </c>
      <c r="D137" s="6" t="s">
        <v>26</v>
      </c>
      <c r="E137" s="6" t="s">
        <v>26</v>
      </c>
      <c r="F137" s="6" t="s">
        <v>26</v>
      </c>
      <c r="G137" s="6" t="s">
        <v>26</v>
      </c>
      <c r="H137" s="1"/>
      <c r="I137" s="12"/>
      <c r="J137" s="11"/>
      <c r="K137" s="11"/>
      <c r="L137" s="11"/>
      <c r="M137" s="11"/>
      <c r="N137" s="11"/>
      <c r="O137" s="11"/>
      <c r="P137" s="10"/>
      <c r="Q137" s="10"/>
      <c r="R137" s="11"/>
      <c r="S137" s="11"/>
      <c r="T137" s="11"/>
      <c r="U137" s="10"/>
      <c r="V137" s="10"/>
      <c r="W137" s="1"/>
    </row>
    <row r="138" spans="1:23" ht="24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64</v>
      </c>
      <c r="I138" s="13">
        <v>0</v>
      </c>
      <c r="J138" s="10">
        <v>0</v>
      </c>
      <c r="K138" s="10"/>
      <c r="L138" s="10">
        <v>2</v>
      </c>
      <c r="M138" s="10">
        <v>0</v>
      </c>
      <c r="N138" s="10"/>
      <c r="O138" s="10">
        <v>2</v>
      </c>
      <c r="P138" s="10">
        <v>0</v>
      </c>
      <c r="Q138" s="10">
        <v>0</v>
      </c>
      <c r="R138" s="10">
        <v>2</v>
      </c>
      <c r="S138" s="10">
        <v>0</v>
      </c>
      <c r="T138" s="11"/>
      <c r="U138" s="10"/>
      <c r="V138" s="10"/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35</v>
      </c>
      <c r="I139" s="8">
        <f t="shared" ref="I139:J142" si="12">I147</f>
        <v>82848760</v>
      </c>
      <c r="J139" s="8">
        <f t="shared" si="12"/>
        <v>101707297</v>
      </c>
      <c r="K139" s="8"/>
      <c r="L139" s="8">
        <f>L147</f>
        <v>0</v>
      </c>
      <c r="M139" s="9">
        <f>I139+J139+K139+L139</f>
        <v>184556057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184556057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36</v>
      </c>
      <c r="I140" s="8">
        <f t="shared" si="12"/>
        <v>97582829.599999994</v>
      </c>
      <c r="J140" s="8">
        <f t="shared" si="12"/>
        <v>110776177.36000001</v>
      </c>
      <c r="K140" s="8"/>
      <c r="L140" s="8">
        <f>L148</f>
        <v>0</v>
      </c>
      <c r="M140" s="9">
        <f>I140+J140+K140+L140</f>
        <v>208359006.96000001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208359006.96000001</v>
      </c>
      <c r="T140" s="11">
        <f>M140/S140*100</f>
        <v>100</v>
      </c>
      <c r="U140" s="10">
        <v>0</v>
      </c>
      <c r="V140" s="11">
        <f>R140/S140*100</f>
        <v>0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37</v>
      </c>
      <c r="I141" s="8">
        <f t="shared" si="12"/>
        <v>0</v>
      </c>
      <c r="J141" s="8">
        <f t="shared" si="12"/>
        <v>0</v>
      </c>
      <c r="K141" s="8"/>
      <c r="L141" s="8">
        <f>L149</f>
        <v>0</v>
      </c>
      <c r="M141" s="9">
        <f>I141+J141+K141+L141</f>
        <v>0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0</v>
      </c>
      <c r="T141" s="11" t="e">
        <f>M141/S141*100</f>
        <v>#DIV/0!</v>
      </c>
      <c r="U141" s="10">
        <v>0</v>
      </c>
      <c r="V141" s="11" t="e">
        <f>R141/S141*100</f>
        <v>#DIV/0!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38</v>
      </c>
      <c r="I142" s="8">
        <f t="shared" si="12"/>
        <v>85612861.449999988</v>
      </c>
      <c r="J142" s="8">
        <f t="shared" si="12"/>
        <v>71316648.209999993</v>
      </c>
      <c r="K142" s="8"/>
      <c r="L142" s="8">
        <f>L150</f>
        <v>0</v>
      </c>
      <c r="M142" s="9">
        <f>I142+J142+K142+L142</f>
        <v>156929509.65999997</v>
      </c>
      <c r="N142" s="8"/>
      <c r="O142" s="8">
        <f>O150</f>
        <v>0</v>
      </c>
      <c r="P142" s="10">
        <v>0</v>
      </c>
      <c r="Q142" s="10">
        <v>0</v>
      </c>
      <c r="R142" s="8">
        <f>R150</f>
        <v>0</v>
      </c>
      <c r="S142" s="9">
        <f>M142+R142</f>
        <v>156929509.65999997</v>
      </c>
      <c r="T142" s="11">
        <f>M142/S142*100</f>
        <v>100</v>
      </c>
      <c r="U142" s="10">
        <v>0</v>
      </c>
      <c r="V142" s="11">
        <f>R142/S142*100</f>
        <v>0</v>
      </c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31</v>
      </c>
      <c r="I143" s="12">
        <f>I142/I139*100</f>
        <v>103.33632205237591</v>
      </c>
      <c r="J143" s="11">
        <f>J142/J139*100</f>
        <v>70.119500088572792</v>
      </c>
      <c r="K143" s="11"/>
      <c r="L143" s="11">
        <v>0</v>
      </c>
      <c r="M143" s="11">
        <f>M142/M139*100</f>
        <v>85.030809723031723</v>
      </c>
      <c r="N143" s="11"/>
      <c r="O143" s="11">
        <v>0</v>
      </c>
      <c r="P143" s="10">
        <v>0</v>
      </c>
      <c r="Q143" s="10">
        <v>0</v>
      </c>
      <c r="R143" s="11">
        <v>0</v>
      </c>
      <c r="S143" s="11">
        <f>S142/S139*100</f>
        <v>85.030809723031723</v>
      </c>
      <c r="T143" s="11"/>
      <c r="U143" s="10"/>
      <c r="V143" s="10"/>
      <c r="W143" s="1"/>
    </row>
    <row r="144" spans="1:23" ht="15" customHeight="1">
      <c r="A144" s="1"/>
      <c r="B144" s="5" t="s">
        <v>49</v>
      </c>
      <c r="C144" s="6" t="s">
        <v>51</v>
      </c>
      <c r="D144" s="6" t="s">
        <v>53</v>
      </c>
      <c r="E144" s="6" t="s">
        <v>61</v>
      </c>
      <c r="F144" s="6" t="s">
        <v>63</v>
      </c>
      <c r="G144" s="6" t="s">
        <v>26</v>
      </c>
      <c r="H144" s="7" t="s">
        <v>32</v>
      </c>
      <c r="I144" s="12">
        <f>I142/I140*100</f>
        <v>87.73353037715151</v>
      </c>
      <c r="J144" s="11">
        <f>J142/J140*100</f>
        <v>64.37904783285255</v>
      </c>
      <c r="K144" s="11"/>
      <c r="L144" s="11" t="e">
        <f>L142/L140*100</f>
        <v>#DIV/0!</v>
      </c>
      <c r="M144" s="11">
        <f>M142/M140*100</f>
        <v>75.316883080618013</v>
      </c>
      <c r="N144" s="11"/>
      <c r="O144" s="11" t="e">
        <f>O142/O140*100</f>
        <v>#DIV/0!</v>
      </c>
      <c r="P144" s="10">
        <v>0</v>
      </c>
      <c r="Q144" s="10">
        <v>0</v>
      </c>
      <c r="R144" s="11" t="e">
        <f>R142/R140*100</f>
        <v>#DIV/0!</v>
      </c>
      <c r="S144" s="11">
        <f>S142/S140*100</f>
        <v>75.316883080618013</v>
      </c>
      <c r="T144" s="11"/>
      <c r="U144" s="10"/>
      <c r="V144" s="10"/>
      <c r="W144" s="1"/>
    </row>
    <row r="145" spans="1:23" ht="15" customHeight="1">
      <c r="A145" s="1"/>
      <c r="B145" s="5" t="s">
        <v>26</v>
      </c>
      <c r="C145" s="6" t="s">
        <v>26</v>
      </c>
      <c r="D145" s="6" t="s">
        <v>26</v>
      </c>
      <c r="E145" s="6" t="s">
        <v>26</v>
      </c>
      <c r="F145" s="6" t="s">
        <v>26</v>
      </c>
      <c r="G145" s="6" t="s">
        <v>26</v>
      </c>
      <c r="H145" s="1"/>
      <c r="I145" s="19"/>
      <c r="J145" s="20"/>
      <c r="K145" s="10"/>
      <c r="L145" s="10"/>
      <c r="M145" s="11"/>
      <c r="N145" s="10"/>
      <c r="O145" s="10"/>
      <c r="P145" s="10"/>
      <c r="Q145" s="10"/>
      <c r="R145" s="10"/>
      <c r="S145" s="11"/>
      <c r="T145" s="11"/>
      <c r="U145" s="10"/>
      <c r="V145" s="10"/>
      <c r="W145" s="1"/>
    </row>
    <row r="146" spans="1:23" ht="18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48</v>
      </c>
      <c r="I146" s="14">
        <v>0</v>
      </c>
      <c r="J146" s="15">
        <v>0</v>
      </c>
      <c r="K146" s="15"/>
      <c r="L146" s="10">
        <v>0</v>
      </c>
      <c r="M146" s="10">
        <v>0</v>
      </c>
      <c r="N146" s="10"/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1"/>
      <c r="U146" s="10"/>
      <c r="V146" s="10"/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35</v>
      </c>
      <c r="I147" s="16">
        <v>82848760</v>
      </c>
      <c r="J147" s="17">
        <v>101707297</v>
      </c>
      <c r="K147" s="15">
        <v>0</v>
      </c>
      <c r="L147" s="9">
        <v>0</v>
      </c>
      <c r="M147" s="9">
        <f>I147+J147+K147+L147</f>
        <v>184556057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184556057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36</v>
      </c>
      <c r="I148" s="16">
        <v>97582829.599999994</v>
      </c>
      <c r="J148" s="17">
        <v>110776177.36000001</v>
      </c>
      <c r="K148" s="15">
        <v>0</v>
      </c>
      <c r="L148" s="9">
        <v>0</v>
      </c>
      <c r="M148" s="9">
        <f>I148+J148+K148+L148</f>
        <v>208359006.96000001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208359006.96000001</v>
      </c>
      <c r="T148" s="11">
        <f>M148/S148*100</f>
        <v>100</v>
      </c>
      <c r="U148" s="10">
        <v>0</v>
      </c>
      <c r="V148" s="11">
        <f>R148/S148*100</f>
        <v>0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37</v>
      </c>
      <c r="I149" s="16">
        <v>0</v>
      </c>
      <c r="J149" s="16">
        <v>0</v>
      </c>
      <c r="K149" s="15">
        <v>0</v>
      </c>
      <c r="L149" s="9">
        <v>0</v>
      </c>
      <c r="M149" s="9">
        <f>I149+J149+K149+L149</f>
        <v>0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0</v>
      </c>
      <c r="T149" s="11" t="e">
        <f>M149/S149*100</f>
        <v>#DIV/0!</v>
      </c>
      <c r="U149" s="10">
        <v>0</v>
      </c>
      <c r="V149" s="11" t="e">
        <f>R149/S149*100</f>
        <v>#DIV/0!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38</v>
      </c>
      <c r="I150" s="16">
        <v>85612861.449999988</v>
      </c>
      <c r="J150" s="17">
        <v>71316648.209999993</v>
      </c>
      <c r="K150" s="15">
        <v>0</v>
      </c>
      <c r="L150" s="9">
        <v>0</v>
      </c>
      <c r="M150" s="9">
        <f>I150+J150+K150+L150</f>
        <v>156929509.65999997</v>
      </c>
      <c r="N150" s="9"/>
      <c r="O150" s="9">
        <v>0</v>
      </c>
      <c r="P150" s="10">
        <v>0</v>
      </c>
      <c r="Q150" s="10">
        <v>0</v>
      </c>
      <c r="R150" s="9">
        <f>SUM(O150:Q150)</f>
        <v>0</v>
      </c>
      <c r="S150" s="9">
        <f>M150+R150</f>
        <v>156929509.65999997</v>
      </c>
      <c r="T150" s="11">
        <f>M150/S150*100</f>
        <v>100</v>
      </c>
      <c r="U150" s="10">
        <v>0</v>
      </c>
      <c r="V150" s="11">
        <f>R150/S150*100</f>
        <v>0</v>
      </c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31</v>
      </c>
      <c r="I151" s="12">
        <f>I150/I147*100</f>
        <v>103.33632205237591</v>
      </c>
      <c r="J151" s="11">
        <f>J150/J147*100</f>
        <v>70.119500088572792</v>
      </c>
      <c r="K151" s="10">
        <v>0</v>
      </c>
      <c r="L151" s="11">
        <v>0</v>
      </c>
      <c r="M151" s="11">
        <f>M150/M147*100</f>
        <v>85.030809723031723</v>
      </c>
      <c r="N151" s="11"/>
      <c r="O151" s="11">
        <v>0</v>
      </c>
      <c r="P151" s="10">
        <v>0</v>
      </c>
      <c r="Q151" s="10">
        <v>0</v>
      </c>
      <c r="R151" s="11">
        <v>0</v>
      </c>
      <c r="S151" s="11">
        <f>S150/S147*100</f>
        <v>85.030809723031723</v>
      </c>
      <c r="T151" s="11"/>
      <c r="U151" s="10"/>
      <c r="V151" s="10"/>
      <c r="W151" s="1"/>
    </row>
    <row r="152" spans="1:23" ht="15" customHeight="1">
      <c r="A152" s="1"/>
      <c r="B152" s="5" t="s">
        <v>49</v>
      </c>
      <c r="C152" s="6" t="s">
        <v>51</v>
      </c>
      <c r="D152" s="6" t="s">
        <v>53</v>
      </c>
      <c r="E152" s="6" t="s">
        <v>61</v>
      </c>
      <c r="F152" s="6" t="s">
        <v>63</v>
      </c>
      <c r="G152" s="6" t="s">
        <v>47</v>
      </c>
      <c r="H152" s="7" t="s">
        <v>32</v>
      </c>
      <c r="I152" s="12">
        <f>I150/I148*100</f>
        <v>87.73353037715151</v>
      </c>
      <c r="J152" s="11">
        <f>J150/J148*100</f>
        <v>64.37904783285255</v>
      </c>
      <c r="K152" s="10">
        <v>0</v>
      </c>
      <c r="L152" s="11" t="e">
        <f>L150/L148*100</f>
        <v>#DIV/0!</v>
      </c>
      <c r="M152" s="11">
        <f>M150/M148*100</f>
        <v>75.316883080618013</v>
      </c>
      <c r="N152" s="11"/>
      <c r="O152" s="11" t="e">
        <f>O150/O148*100</f>
        <v>#DIV/0!</v>
      </c>
      <c r="P152" s="10">
        <v>0</v>
      </c>
      <c r="Q152" s="10">
        <v>0</v>
      </c>
      <c r="R152" s="11" t="e">
        <f>R150/R148*100</f>
        <v>#DIV/0!</v>
      </c>
      <c r="S152" s="11">
        <f>S150/S148*100</f>
        <v>75.316883080618013</v>
      </c>
      <c r="T152" s="11"/>
      <c r="U152" s="10"/>
      <c r="V152" s="10"/>
      <c r="W152" s="1"/>
    </row>
    <row r="153" spans="1:23" ht="0.95" customHeight="1">
      <c r="A153" s="1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1"/>
    </row>
    <row r="154" spans="1:23" ht="33" customHeight="1">
      <c r="A154" s="1"/>
      <c r="B154" s="1"/>
      <c r="C154" s="23" t="s">
        <v>65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1"/>
    </row>
    <row r="155" spans="1:23" ht="20.10000000000000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</sheetData>
  <mergeCells count="25">
    <mergeCell ref="T9:V9"/>
    <mergeCell ref="H8:H10"/>
    <mergeCell ref="I8:M8"/>
    <mergeCell ref="B2:V2"/>
    <mergeCell ref="B3:V3"/>
    <mergeCell ref="B4:V4"/>
    <mergeCell ref="B5:V5"/>
    <mergeCell ref="B6:V6"/>
    <mergeCell ref="B7:V7"/>
    <mergeCell ref="B153:V153"/>
    <mergeCell ref="C154:V154"/>
    <mergeCell ref="S8:V8"/>
    <mergeCell ref="I9:I10"/>
    <mergeCell ref="J9:J10"/>
    <mergeCell ref="K9:K10"/>
    <mergeCell ref="O9:O10"/>
    <mergeCell ref="P9:P10"/>
    <mergeCell ref="Q9:Q10"/>
    <mergeCell ref="R9:R10"/>
    <mergeCell ref="B8:G9"/>
    <mergeCell ref="L9:L10"/>
    <mergeCell ref="M9:M10"/>
    <mergeCell ref="N8:N10"/>
    <mergeCell ref="O8:R8"/>
    <mergeCell ref="S9:S10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0F7C0-5CD8-4776-B071-99E45C993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60706-6EAF-4E54-A697-5422CBE6072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2023-01-27T22:39:59Z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